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urs\An2425\stages\Stages3A\"/>
    </mc:Choice>
  </mc:AlternateContent>
  <xr:revisionPtr revIDLastSave="0" documentId="13_ncr:1_{B713F6F7-A6AF-49AC-9778-FDCE46199928}" xr6:coauthVersionLast="47" xr6:coauthVersionMax="47" xr10:uidLastSave="{00000000-0000-0000-0000-000000000000}"/>
  <bookViews>
    <workbookView xWindow="-120" yWindow="-120" windowWidth="29040" windowHeight="15225" tabRatio="500" xr2:uid="{00000000-000D-0000-FFFF-FFFF00000000}"/>
  </bookViews>
  <sheets>
    <sheet name="BUT 3A 2023 2025" sheetId="1" r:id="rId1"/>
  </sheets>
  <definedNames>
    <definedName name="Print_Area_0" localSheetId="0">'BUT 3A 2023 2025'!#REF!</definedName>
    <definedName name="_xlnm.Print_Area" localSheetId="0">'BUT 3A 2023 2025'!$B$1:$Y$48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39" i="1" l="1"/>
  <c r="C39" i="1"/>
  <c r="Y42" i="1"/>
  <c r="W42" i="1"/>
  <c r="U42" i="1"/>
  <c r="S42" i="1"/>
  <c r="Q42" i="1"/>
  <c r="O42" i="1"/>
  <c r="M42" i="1"/>
  <c r="K42" i="1"/>
  <c r="I42" i="1"/>
  <c r="G42" i="1"/>
  <c r="E42" i="1"/>
  <c r="C42" i="1"/>
  <c r="S39" i="1"/>
  <c r="O39" i="1"/>
  <c r="K39" i="1"/>
  <c r="I39" i="1"/>
  <c r="G39" i="1"/>
  <c r="E39" i="1"/>
  <c r="M39" i="1"/>
  <c r="AA39" i="1" l="1"/>
  <c r="M44" i="1" s="1"/>
  <c r="AA42" i="1"/>
  <c r="U44" i="1" s="1"/>
  <c r="AA40" i="1"/>
  <c r="AA41" i="1" l="1"/>
  <c r="M46" i="1" s="1"/>
  <c r="M45" i="1"/>
</calcChain>
</file>

<file path=xl/sharedStrings.xml><?xml version="1.0" encoding="utf-8"?>
<sst xmlns="http://schemas.openxmlformats.org/spreadsheetml/2006/main" count="411" uniqueCount="50">
  <si>
    <t xml:space="preserve">SEPTEMBRE </t>
  </si>
  <si>
    <t>OCTOBRE</t>
  </si>
  <si>
    <t>NOVEMBRE</t>
  </si>
  <si>
    <t>DECEMBRE</t>
  </si>
  <si>
    <t>FEVRIER</t>
  </si>
  <si>
    <t>MARS</t>
  </si>
  <si>
    <t>AVRIL</t>
  </si>
  <si>
    <t>MAI</t>
  </si>
  <si>
    <t>JUIN</t>
  </si>
  <si>
    <t>JUILLET</t>
  </si>
  <si>
    <t>M</t>
  </si>
  <si>
    <t>V</t>
  </si>
  <si>
    <t>D</t>
  </si>
  <si>
    <t>1  Toussaint</t>
  </si>
  <si>
    <t>L</t>
  </si>
  <si>
    <t>J</t>
  </si>
  <si>
    <t>S</t>
  </si>
  <si>
    <t>11 Armistice</t>
  </si>
  <si>
    <t>Vacances  et/ou  fermeture IUT</t>
  </si>
  <si>
    <t>8  Victoire</t>
  </si>
  <si>
    <t>9  Pentecôte</t>
  </si>
  <si>
    <t>15  Assomption</t>
  </si>
  <si>
    <t>21  Pâques</t>
  </si>
  <si>
    <t>29  Ascension</t>
  </si>
  <si>
    <t>25 Noël</t>
  </si>
  <si>
    <t>JANV. 2025</t>
  </si>
  <si>
    <t>Enseignements</t>
  </si>
  <si>
    <t xml:space="preserve">  : </t>
  </si>
  <si>
    <t>Rentrée, soutenance</t>
  </si>
  <si>
    <t xml:space="preserve">TOTAL IUT : </t>
  </si>
  <si>
    <t xml:space="preserve"> = </t>
  </si>
  <si>
    <t>Jours fériés</t>
  </si>
  <si>
    <t>Entreprise</t>
  </si>
  <si>
    <t>AOUT</t>
  </si>
  <si>
    <t>14  Fête Nationale</t>
  </si>
  <si>
    <t>1 Fête du Travail</t>
  </si>
  <si>
    <t>1  Jour de l'an</t>
  </si>
  <si>
    <r>
      <rPr>
        <b/>
        <sz val="11"/>
        <color rgb="FF000000"/>
        <rFont val="Ubuntu"/>
        <family val="2"/>
      </rPr>
      <t>Rappel :</t>
    </r>
    <r>
      <rPr>
        <sz val="11"/>
        <color rgb="FF000000"/>
        <rFont val="Ubuntu"/>
        <family val="2"/>
      </rPr>
      <t xml:space="preserve">
Le contrat d'apprentissage peut commencer 3 mois avant la date de rentrée universitaire </t>
    </r>
    <r>
      <rPr>
        <u/>
        <sz val="11"/>
        <color rgb="FF000000"/>
        <rFont val="Ubuntu"/>
        <family val="2"/>
      </rPr>
      <t xml:space="preserve">sous réserve de la validation des prérequis.
</t>
    </r>
    <r>
      <rPr>
        <sz val="11"/>
        <color rgb="FF000000"/>
        <rFont val="Ubuntu"/>
        <family val="2"/>
      </rPr>
      <t>Il ne peut pas excéder 2 mois après la dernière date programmée en centre (correspond à la date de soutenance).
Sa durée ne peut être supérieure à 12 mois.</t>
    </r>
  </si>
  <si>
    <r>
      <rPr>
        <b/>
        <sz val="16"/>
        <color rgb="FF000000"/>
        <rFont val="Wingdings"/>
        <charset val="2"/>
      </rPr>
      <t>æ</t>
    </r>
    <r>
      <rPr>
        <b/>
        <sz val="16"/>
        <color rgb="FF000000"/>
        <rFont val="Ubuntu"/>
        <family val="2"/>
      </rPr>
      <t xml:space="preserve"> CALENDRIER DE LA 3</t>
    </r>
    <r>
      <rPr>
        <b/>
        <vertAlign val="superscript"/>
        <sz val="16"/>
        <color rgb="FF000000"/>
        <rFont val="Ubuntu"/>
        <family val="2"/>
      </rPr>
      <t>e</t>
    </r>
    <r>
      <rPr>
        <b/>
        <sz val="16"/>
        <color rgb="FF000000"/>
        <rFont val="Ubuntu"/>
        <family val="2"/>
      </rPr>
      <t xml:space="preserve"> ANNÉE : du 01/09/2024  au 22/08/2025</t>
    </r>
  </si>
  <si>
    <t xml:space="preserve"> IUT Grand Ouest Normandie Pôle de Caen, Site de IFS Département Informatique</t>
  </si>
  <si>
    <t>Bachelor universitaire de technologie spécialité INFORMATIQUE
parcours : Réalisation d’applications : conception, développement, validation</t>
  </si>
  <si>
    <t>2 rentrée</t>
  </si>
  <si>
    <t>23 soutenances</t>
  </si>
  <si>
    <t>24 soutenances</t>
  </si>
  <si>
    <t>25 soutenances</t>
  </si>
  <si>
    <t>3 Jury</t>
  </si>
  <si>
    <t>S5</t>
  </si>
  <si>
    <t>S6</t>
  </si>
  <si>
    <r>
      <t xml:space="preserve">CONTRAT D’APPRENTISSAGE, CONTRAT DE PROFESSIONNALISATION  </t>
    </r>
    <r>
      <rPr>
        <sz val="16"/>
        <color rgb="FF000000"/>
        <rFont val="Wingdings"/>
        <charset val="2"/>
      </rPr>
      <t>§</t>
    </r>
    <r>
      <rPr>
        <sz val="11.05"/>
        <color rgb="FF000000"/>
        <rFont val="Ubuntu"/>
        <family val="2"/>
      </rPr>
      <t xml:space="preserve">  </t>
    </r>
    <r>
      <rPr>
        <b/>
        <sz val="13"/>
        <color rgb="FF000000"/>
        <rFont val="Ubuntu"/>
        <family val="2"/>
      </rPr>
      <t xml:space="preserve">ANNÉES UNIVERSITAIRES </t>
    </r>
    <r>
      <rPr>
        <b/>
        <sz val="13"/>
        <color rgb="FFC00000"/>
        <rFont val="Ubuntu"/>
        <family val="2"/>
      </rPr>
      <t>2024 ǀ 2025</t>
    </r>
  </si>
  <si>
    <t>Nombre de semaines de cours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</si>
</sst>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\:mm"/>
  </numFmts>
  <fonts count="39">
    <font>
      <sz val="10"/>
      <color rgb="FF000000"/>
      <name val="Arial"/>
      <charset val="1"/>
    </font>
    <font>
      <sz val="10"/>
      <color rgb="FF000000"/>
      <name val="Ubuntu"/>
      <family val="2"/>
      <charset val="1"/>
    </font>
    <font>
      <b/>
      <sz val="8"/>
      <color rgb="FF000000"/>
      <name val="Ubuntu"/>
      <family val="2"/>
      <charset val="1"/>
    </font>
    <font>
      <sz val="8"/>
      <color rgb="FF000000"/>
      <name val="Ubuntu"/>
      <family val="2"/>
      <charset val="1"/>
    </font>
    <font>
      <i/>
      <sz val="8"/>
      <color rgb="FF000000"/>
      <name val="Ubuntu"/>
      <family val="2"/>
      <charset val="1"/>
    </font>
    <font>
      <sz val="10"/>
      <color rgb="FF000000"/>
      <name val="Ubuntu"/>
      <family val="2"/>
    </font>
    <font>
      <sz val="16"/>
      <color rgb="FF000000"/>
      <name val="Ubuntu"/>
      <family val="2"/>
    </font>
    <font>
      <b/>
      <sz val="16"/>
      <color rgb="FF000000"/>
      <name val="Ubuntu"/>
      <family val="2"/>
    </font>
    <font>
      <sz val="13"/>
      <color rgb="FF000000"/>
      <name val="Ubuntu"/>
      <family val="2"/>
    </font>
    <font>
      <b/>
      <sz val="13"/>
      <color rgb="FF000000"/>
      <name val="Ubuntu"/>
      <family val="2"/>
    </font>
    <font>
      <sz val="11.05"/>
      <color rgb="FF000000"/>
      <name val="Ubuntu"/>
      <family val="2"/>
    </font>
    <font>
      <sz val="16"/>
      <color rgb="FF000000"/>
      <name val="Wingdings"/>
      <charset val="2"/>
    </font>
    <font>
      <b/>
      <sz val="16"/>
      <color rgb="FF000000"/>
      <name val="Wingdings"/>
      <charset val="2"/>
    </font>
    <font>
      <b/>
      <sz val="16"/>
      <color rgb="FF000000"/>
      <name val="Ubuntu"/>
      <family val="2"/>
      <charset val="2"/>
    </font>
    <font>
      <b/>
      <sz val="11"/>
      <color theme="1"/>
      <name val="Ubuntu"/>
      <family val="2"/>
    </font>
    <font>
      <b/>
      <sz val="11"/>
      <name val="Ubuntu"/>
      <family val="2"/>
    </font>
    <font>
      <b/>
      <sz val="10"/>
      <name val="Ubuntu"/>
      <family val="2"/>
    </font>
    <font>
      <b/>
      <sz val="10"/>
      <color rgb="FF000000"/>
      <name val="Ubuntu"/>
      <family val="2"/>
    </font>
    <font>
      <u/>
      <sz val="18"/>
      <color rgb="FF000000"/>
      <name val="Ubuntu"/>
      <family val="2"/>
    </font>
    <font>
      <u/>
      <sz val="16"/>
      <color rgb="FF000000"/>
      <name val="Ubuntu"/>
      <family val="2"/>
    </font>
    <font>
      <sz val="11"/>
      <color rgb="FF000000"/>
      <name val="Ubuntu"/>
      <family val="2"/>
    </font>
    <font>
      <u/>
      <sz val="11"/>
      <color rgb="FF000000"/>
      <name val="Ubuntu"/>
      <family val="2"/>
    </font>
    <font>
      <b/>
      <sz val="11"/>
      <color rgb="FF000000"/>
      <name val="Ubuntu"/>
      <family val="2"/>
    </font>
    <font>
      <sz val="11"/>
      <color rgb="FF000000"/>
      <name val="Calibri"/>
      <family val="2"/>
      <charset val="2"/>
    </font>
    <font>
      <b/>
      <sz val="13"/>
      <color rgb="FFC00000"/>
      <name val="Ubuntu"/>
      <family val="2"/>
    </font>
    <font>
      <b/>
      <vertAlign val="superscript"/>
      <sz val="16"/>
      <color rgb="FF000000"/>
      <name val="Ubuntu"/>
      <family val="2"/>
    </font>
    <font>
      <b/>
      <sz val="8"/>
      <name val="Ubuntu"/>
      <family val="2"/>
    </font>
    <font>
      <b/>
      <sz val="8"/>
      <color rgb="FF000000"/>
      <name val="Ubuntu"/>
      <family val="2"/>
    </font>
    <font>
      <b/>
      <sz val="8"/>
      <color theme="1"/>
      <name val="Ubuntu"/>
      <family val="2"/>
      <charset val="1"/>
    </font>
    <font>
      <b/>
      <sz val="7"/>
      <color theme="1"/>
      <name val="Ubuntu"/>
      <family val="2"/>
      <charset val="1"/>
    </font>
    <font>
      <b/>
      <sz val="7"/>
      <color rgb="FF3DE3DC"/>
      <name val="Ubuntu"/>
      <family val="2"/>
      <charset val="1"/>
    </font>
    <font>
      <sz val="10"/>
      <color theme="0"/>
      <name val="Ubuntu"/>
      <family val="2"/>
      <charset val="1"/>
    </font>
    <font>
      <b/>
      <sz val="8"/>
      <color rgb="FFFFFFFF"/>
      <name val="Arial"/>
      <family val="2"/>
      <charset val="1"/>
    </font>
    <font>
      <b/>
      <sz val="8"/>
      <name val="Arial"/>
      <family val="2"/>
      <charset val="1"/>
    </font>
    <font>
      <sz val="10"/>
      <color theme="1"/>
      <name val="Ubuntu"/>
      <family val="2"/>
      <charset val="1"/>
    </font>
    <font>
      <b/>
      <sz val="10"/>
      <color rgb="FF3DE3DC"/>
      <name val="Ubuntu"/>
      <family val="2"/>
      <charset val="1"/>
    </font>
    <font>
      <b/>
      <sz val="10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rgb="FFDCD7C6"/>
        <bgColor rgb="FFA7C3E1"/>
      </patternFill>
    </fill>
    <fill>
      <patternFill patternType="solid">
        <fgColor rgb="FFDCD7C6"/>
        <bgColor rgb="FF9999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8F2A1"/>
      </patternFill>
    </fill>
    <fill>
      <patternFill patternType="solid">
        <fgColor rgb="FFFED9CE"/>
        <bgColor rgb="FFFF8080"/>
      </patternFill>
    </fill>
    <fill>
      <patternFill patternType="solid">
        <fgColor rgb="FFFED9CE"/>
        <bgColor rgb="FFBBE33D"/>
      </patternFill>
    </fill>
    <fill>
      <patternFill patternType="solid">
        <fgColor rgb="FFFEEFE2"/>
        <bgColor rgb="FFFF8080"/>
      </patternFill>
    </fill>
    <fill>
      <patternFill patternType="solid">
        <fgColor rgb="FFFED9CE"/>
        <bgColor rgb="FFD4EA6B"/>
      </patternFill>
    </fill>
    <fill>
      <patternFill patternType="solid">
        <fgColor rgb="FFECECEC"/>
        <bgColor rgb="FFD3D3D3"/>
      </patternFill>
    </fill>
    <fill>
      <patternFill patternType="solid">
        <fgColor rgb="FFECECEC"/>
        <bgColor indexed="64"/>
      </patternFill>
    </fill>
    <fill>
      <patternFill patternType="solid">
        <fgColor rgb="FFFEEFE2"/>
        <bgColor indexed="64"/>
      </patternFill>
    </fill>
    <fill>
      <patternFill patternType="solid">
        <fgColor rgb="FFFED9CE"/>
        <bgColor indexed="64"/>
      </patternFill>
    </fill>
    <fill>
      <patternFill patternType="solid">
        <fgColor rgb="FF3465A4"/>
        <bgColor rgb="FF2A6099"/>
      </patternFill>
    </fill>
    <fill>
      <patternFill patternType="solid">
        <fgColor rgb="FF3DE3DC"/>
        <bgColor rgb="FF00CCFF"/>
      </patternFill>
    </fill>
    <fill>
      <patternFill patternType="solid">
        <fgColor rgb="FF3DE3DC"/>
        <bgColor rgb="FFE8F2A1"/>
      </patternFill>
    </fill>
    <fill>
      <patternFill patternType="solid">
        <fgColor rgb="FF3DE3DC"/>
        <bgColor indexed="64"/>
      </patternFill>
    </fill>
    <fill>
      <patternFill patternType="solid">
        <fgColor rgb="FFFFFFA6"/>
        <bgColor rgb="FFFFFFCC"/>
      </patternFill>
    </fill>
    <fill>
      <patternFill patternType="solid">
        <fgColor rgb="FFFFFFA6"/>
        <bgColor rgb="FFC0C0C0"/>
      </patternFill>
    </fill>
    <fill>
      <patternFill patternType="solid">
        <fgColor rgb="FFFFFFA6"/>
        <bgColor rgb="FFFFFF00"/>
      </patternFill>
    </fill>
    <fill>
      <patternFill patternType="solid">
        <fgColor rgb="FFFFFFA6"/>
        <bgColor indexed="64"/>
      </patternFill>
    </fill>
    <fill>
      <patternFill patternType="solid">
        <fgColor rgb="FF3465A4"/>
        <bgColor rgb="FF666699"/>
      </patternFill>
    </fill>
    <fill>
      <patternFill patternType="solid">
        <fgColor rgb="FF3465A4"/>
        <bgColor indexed="64"/>
      </patternFill>
    </fill>
    <fill>
      <patternFill patternType="solid">
        <fgColor rgb="FFFFFFA6"/>
        <bgColor rgb="FFE8F2A1"/>
      </patternFill>
    </fill>
    <fill>
      <patternFill patternType="solid">
        <fgColor rgb="FF3465A4"/>
        <bgColor rgb="FFFFFFCC"/>
      </patternFill>
    </fill>
    <fill>
      <patternFill patternType="solid">
        <fgColor rgb="FF3DE3DC"/>
        <bgColor rgb="FFFFFF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16" fillId="4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5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left" vertical="center" shrinkToFit="1" readingOrder="1"/>
    </xf>
    <xf numFmtId="0" fontId="2" fillId="7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 shrinkToFit="1" readingOrder="1"/>
    </xf>
    <xf numFmtId="0" fontId="26" fillId="12" borderId="7" xfId="0" applyFont="1" applyFill="1" applyBorder="1" applyAlignment="1">
      <alignment horizontal="center" vertical="center" wrapText="1"/>
    </xf>
    <xf numFmtId="1" fontId="27" fillId="0" borderId="7" xfId="0" applyNumberFormat="1" applyFont="1" applyBorder="1" applyAlignment="1">
      <alignment horizontal="left" vertical="center" shrinkToFit="1"/>
    </xf>
    <xf numFmtId="0" fontId="26" fillId="11" borderId="7" xfId="0" applyFont="1" applyFill="1" applyBorder="1" applyAlignment="1">
      <alignment horizontal="center" vertical="center" wrapText="1"/>
    </xf>
    <xf numFmtId="1" fontId="27" fillId="11" borderId="7" xfId="0" applyNumberFormat="1" applyFont="1" applyFill="1" applyBorder="1" applyAlignment="1">
      <alignment horizontal="left" vertical="center" shrinkToFit="1"/>
    </xf>
    <xf numFmtId="0" fontId="26" fillId="13" borderId="7" xfId="0" applyFont="1" applyFill="1" applyBorder="1" applyAlignment="1">
      <alignment horizontal="center" vertical="center" wrapText="1"/>
    </xf>
    <xf numFmtId="0" fontId="26" fillId="13" borderId="7" xfId="0" applyFont="1" applyFill="1" applyBorder="1" applyAlignment="1">
      <alignment horizontal="left" vertical="center" wrapText="1"/>
    </xf>
    <xf numFmtId="0" fontId="26" fillId="0" borderId="7" xfId="0" applyFont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28" fillId="14" borderId="1" xfId="0" applyFont="1" applyFill="1" applyBorder="1" applyAlignment="1">
      <alignment horizontal="left"/>
    </xf>
    <xf numFmtId="0" fontId="28" fillId="10" borderId="1" xfId="0" applyFont="1" applyFill="1" applyBorder="1" applyAlignment="1">
      <alignment horizontal="left" vertical="center"/>
    </xf>
    <xf numFmtId="0" fontId="29" fillId="14" borderId="1" xfId="0" applyFont="1" applyFill="1" applyBorder="1" applyAlignment="1">
      <alignment horizontal="left" shrinkToFit="1" readingOrder="1"/>
    </xf>
    <xf numFmtId="0" fontId="29" fillId="14" borderId="1" xfId="0" applyFont="1" applyFill="1" applyBorder="1" applyAlignment="1">
      <alignment horizontal="left"/>
    </xf>
    <xf numFmtId="0" fontId="28" fillId="10" borderId="1" xfId="0" applyFont="1" applyFill="1" applyBorder="1" applyAlignment="1">
      <alignment horizontal="left" vertical="center" shrinkToFit="1" readingOrder="1"/>
    </xf>
    <xf numFmtId="0" fontId="28" fillId="15" borderId="1" xfId="0" applyFont="1" applyFill="1" applyBorder="1" applyAlignment="1">
      <alignment horizontal="left"/>
    </xf>
    <xf numFmtId="0" fontId="15" fillId="16" borderId="0" xfId="0" applyFont="1" applyFill="1" applyAlignment="1">
      <alignment horizontal="left" vertical="center"/>
    </xf>
    <xf numFmtId="0" fontId="30" fillId="14" borderId="1" xfId="0" applyFont="1" applyFill="1" applyBorder="1" applyAlignment="1">
      <alignment horizontal="left"/>
    </xf>
    <xf numFmtId="0" fontId="2" fillId="18" borderId="1" xfId="0" applyFont="1" applyFill="1" applyBorder="1" applyAlignment="1">
      <alignment horizontal="left" vertical="center"/>
    </xf>
    <xf numFmtId="0" fontId="2" fillId="19" borderId="1" xfId="0" applyFont="1" applyFill="1" applyBorder="1" applyAlignment="1">
      <alignment horizontal="left" vertical="center"/>
    </xf>
    <xf numFmtId="0" fontId="2" fillId="20" borderId="1" xfId="0" applyFont="1" applyFill="1" applyBorder="1" applyAlignment="1">
      <alignment horizontal="left" vertical="center"/>
    </xf>
    <xf numFmtId="1" fontId="27" fillId="21" borderId="7" xfId="0" applyNumberFormat="1" applyFont="1" applyFill="1" applyBorder="1" applyAlignment="1">
      <alignment horizontal="left" vertical="center" shrinkToFit="1"/>
    </xf>
    <xf numFmtId="164" fontId="15" fillId="22" borderId="0" xfId="0" applyNumberFormat="1" applyFont="1" applyFill="1" applyAlignment="1">
      <alignment horizontal="left" vertical="center"/>
    </xf>
    <xf numFmtId="0" fontId="15" fillId="24" borderId="0" xfId="0" applyFont="1" applyFill="1" applyAlignment="1">
      <alignment horizontal="left" vertical="center"/>
    </xf>
    <xf numFmtId="0" fontId="31" fillId="23" borderId="0" xfId="0" applyFont="1" applyFill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32" fillId="14" borderId="0" xfId="0" applyFont="1" applyFill="1" applyAlignment="1">
      <alignment horizontal="center" vertical="center" wrapText="1"/>
    </xf>
    <xf numFmtId="0" fontId="33" fillId="15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34" fillId="17" borderId="0" xfId="0" applyFont="1" applyFill="1" applyAlignment="1">
      <alignment horizontal="center" vertical="center"/>
    </xf>
    <xf numFmtId="0" fontId="34" fillId="4" borderId="0" xfId="0" applyFont="1" applyFill="1" applyAlignment="1">
      <alignment horizontal="center" vertical="center"/>
    </xf>
    <xf numFmtId="0" fontId="35" fillId="19" borderId="1" xfId="0" applyFont="1" applyFill="1" applyBorder="1" applyAlignment="1">
      <alignment horizontal="left" vertical="center"/>
    </xf>
    <xf numFmtId="0" fontId="36" fillId="18" borderId="0" xfId="0" applyFont="1" applyFill="1" applyAlignment="1">
      <alignment horizontal="center" vertical="center" wrapText="1"/>
    </xf>
    <xf numFmtId="0" fontId="1" fillId="21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left" vertical="center"/>
    </xf>
    <xf numFmtId="14" fontId="38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26" borderId="0" xfId="0" applyFont="1" applyFill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7" fillId="25" borderId="0" xfId="0" applyFont="1" applyFill="1" applyAlignment="1">
      <alignment horizontal="left" vertical="center"/>
    </xf>
    <xf numFmtId="0" fontId="17" fillId="19" borderId="4" xfId="0" applyFont="1" applyFill="1" applyBorder="1" applyAlignment="1">
      <alignment horizontal="left" vertical="center"/>
    </xf>
    <xf numFmtId="0" fontId="17" fillId="19" borderId="5" xfId="0" applyFont="1" applyFill="1" applyBorder="1" applyAlignment="1">
      <alignment horizontal="left" vertical="center"/>
    </xf>
    <xf numFmtId="0" fontId="17" fillId="19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BF819E"/>
      <rgbColor rgb="FF9999FF"/>
      <rgbColor rgb="FF993366"/>
      <rgbColor rgb="FFFFFFCC"/>
      <rgbColor rgb="FFCCFFFF"/>
      <rgbColor rgb="FF660066"/>
      <rgbColor rgb="FFFF8080"/>
      <rgbColor rgb="FF0066CC"/>
      <rgbColor rgb="FFD3D3D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59D"/>
      <rgbColor rgb="FF80CBC4"/>
      <rgbColor rgb="FFFFA6A6"/>
      <rgbColor rgb="FFCC99FF"/>
      <rgbColor rgb="FFD4EA6B"/>
      <rgbColor rgb="FF3366FF"/>
      <rgbColor rgb="FF33CCCC"/>
      <rgbColor rgb="FFBBE33D"/>
      <rgbColor rgb="FFFFCC00"/>
      <rgbColor rgb="FFFF9900"/>
      <rgbColor rgb="FFFF6600"/>
      <rgbColor rgb="FF666699"/>
      <rgbColor rgb="FF8697BA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A6"/>
      <color rgb="FF3DE3DC"/>
      <color rgb="FF3465A4"/>
      <color rgb="FFCFE0BA"/>
      <color rgb="FFDCD7C6"/>
      <color rgb="FFB0DED5"/>
      <color rgb="FFFEF3B4"/>
      <color rgb="FFB1D9DD"/>
      <color rgb="FFFFFFDD"/>
      <color rgb="FFECE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61055</xdr:colOff>
      <xdr:row>0</xdr:row>
      <xdr:rowOff>80902</xdr:rowOff>
    </xdr:from>
    <xdr:to>
      <xdr:col>0</xdr:col>
      <xdr:colOff>1646695</xdr:colOff>
      <xdr:row>1</xdr:row>
      <xdr:rowOff>635331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1055" y="80902"/>
          <a:ext cx="1585640" cy="1071039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48"/>
  <sheetViews>
    <sheetView tabSelected="1" topLeftCell="A13" zoomScale="81" zoomScaleNormal="81" workbookViewId="0">
      <selection activeCell="S46" sqref="S46"/>
    </sheetView>
  </sheetViews>
  <sheetFormatPr baseColWidth="10" defaultColWidth="12.140625" defaultRowHeight="14.25"/>
  <cols>
    <col min="1" max="1" width="27" customWidth="1"/>
    <col min="2" max="2" width="4.28515625" customWidth="1"/>
    <col min="3" max="3" width="13.85546875" style="1" customWidth="1"/>
    <col min="4" max="4" width="2.85546875" style="1" customWidth="1"/>
    <col min="5" max="5" width="14.85546875" style="2" customWidth="1"/>
    <col min="6" max="6" width="2.7109375" style="1" customWidth="1"/>
    <col min="7" max="7" width="15" style="2" customWidth="1"/>
    <col min="8" max="8" width="2.85546875" style="2" customWidth="1"/>
    <col min="9" max="9" width="15.28515625" style="2" customWidth="1"/>
    <col min="10" max="10" width="2.7109375" style="2" customWidth="1"/>
    <col min="11" max="11" width="14.85546875" style="2" customWidth="1"/>
    <col min="12" max="12" width="2.7109375" style="2" customWidth="1"/>
    <col min="13" max="13" width="14.85546875" style="2" customWidth="1"/>
    <col min="14" max="14" width="2.85546875" style="2" customWidth="1"/>
    <col min="15" max="15" width="15.140625" style="2" customWidth="1"/>
    <col min="16" max="16" width="2.85546875" style="2" customWidth="1"/>
    <col min="17" max="17" width="14.28515625" style="2" customWidth="1"/>
    <col min="18" max="18" width="2.85546875" style="2" customWidth="1"/>
    <col min="19" max="19" width="15.85546875" style="2" customWidth="1"/>
    <col min="20" max="20" width="2.7109375" style="2" customWidth="1"/>
    <col min="21" max="21" width="14.85546875" style="2" customWidth="1"/>
    <col min="22" max="22" width="2.85546875" style="2" customWidth="1"/>
    <col min="23" max="23" width="16.85546875" style="2" customWidth="1"/>
    <col min="24" max="24" width="2.85546875" style="2" customWidth="1"/>
    <col min="25" max="25" width="15.42578125" style="2" customWidth="1"/>
    <col min="26" max="26" width="4.5703125" style="2" customWidth="1"/>
    <col min="27" max="1020" width="12.140625" style="2"/>
  </cols>
  <sheetData>
    <row r="1" spans="2:1020" s="11" customFormat="1" ht="41.25" customHeight="1">
      <c r="B1" s="73" t="s">
        <v>48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2:1020" s="11" customFormat="1" ht="54" customHeight="1">
      <c r="E2" s="74" t="s">
        <v>40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2:1020" s="11" customFormat="1" ht="33.75" customHeight="1">
      <c r="E3" s="76" t="s">
        <v>39</v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</row>
    <row r="4" spans="2:1020" s="11" customFormat="1" ht="33.75" customHeight="1">
      <c r="E4" s="78" t="s">
        <v>38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2:1020" ht="22.5" customHeight="1"/>
    <row r="6" spans="2:1020" ht="25.5" customHeight="1">
      <c r="B6" s="86" t="s">
        <v>0</v>
      </c>
      <c r="C6" s="87"/>
      <c r="D6" s="82" t="s">
        <v>1</v>
      </c>
      <c r="E6" s="82"/>
      <c r="F6" s="82" t="s">
        <v>2</v>
      </c>
      <c r="G6" s="82"/>
      <c r="H6" s="82" t="s">
        <v>3</v>
      </c>
      <c r="I6" s="82"/>
      <c r="J6" s="82" t="s">
        <v>25</v>
      </c>
      <c r="K6" s="82"/>
      <c r="L6" s="82" t="s">
        <v>4</v>
      </c>
      <c r="M6" s="82"/>
      <c r="N6" s="82" t="s">
        <v>5</v>
      </c>
      <c r="O6" s="82"/>
      <c r="P6" s="82" t="s">
        <v>6</v>
      </c>
      <c r="Q6" s="82"/>
      <c r="R6" s="82" t="s">
        <v>7</v>
      </c>
      <c r="S6" s="82"/>
      <c r="T6" s="88" t="s">
        <v>8</v>
      </c>
      <c r="U6" s="88"/>
      <c r="V6" s="82" t="s">
        <v>9</v>
      </c>
      <c r="W6" s="82"/>
      <c r="X6" s="81" t="s">
        <v>33</v>
      </c>
      <c r="Y6" s="82"/>
      <c r="AB6" s="83" t="s">
        <v>49</v>
      </c>
      <c r="AC6" s="83"/>
      <c r="AD6" s="83"/>
      <c r="AME6"/>
      <c r="AMF6"/>
    </row>
    <row r="7" spans="2:1020" ht="16.899999999999999" customHeight="1">
      <c r="B7" s="35" t="s">
        <v>12</v>
      </c>
      <c r="C7" s="36">
        <v>1</v>
      </c>
      <c r="D7" s="3" t="s">
        <v>10</v>
      </c>
      <c r="E7" s="53">
        <v>1</v>
      </c>
      <c r="F7" s="29" t="s">
        <v>11</v>
      </c>
      <c r="G7" s="30" t="s">
        <v>13</v>
      </c>
      <c r="H7" s="34" t="s">
        <v>12</v>
      </c>
      <c r="I7" s="33">
        <v>1</v>
      </c>
      <c r="J7" s="29" t="s">
        <v>10</v>
      </c>
      <c r="K7" s="32" t="s">
        <v>36</v>
      </c>
      <c r="L7" s="34" t="s">
        <v>16</v>
      </c>
      <c r="M7" s="33">
        <v>1</v>
      </c>
      <c r="N7" s="34" t="s">
        <v>16</v>
      </c>
      <c r="O7" s="33">
        <v>1</v>
      </c>
      <c r="P7" s="3" t="s">
        <v>10</v>
      </c>
      <c r="Q7" s="45">
        <v>1</v>
      </c>
      <c r="R7" s="26" t="s">
        <v>15</v>
      </c>
      <c r="S7" s="31" t="s">
        <v>35</v>
      </c>
      <c r="T7" s="34" t="s">
        <v>12</v>
      </c>
      <c r="U7" s="33">
        <v>1</v>
      </c>
      <c r="V7" s="3" t="s">
        <v>10</v>
      </c>
      <c r="W7" s="54">
        <v>1</v>
      </c>
      <c r="X7" s="37" t="s">
        <v>11</v>
      </c>
      <c r="Y7" s="56">
        <v>1</v>
      </c>
      <c r="AB7" s="71" t="s">
        <v>46</v>
      </c>
      <c r="AC7" s="71">
        <v>10</v>
      </c>
      <c r="AD7" s="72">
        <v>45688</v>
      </c>
      <c r="AME7"/>
      <c r="AMF7"/>
    </row>
    <row r="8" spans="2:1020" ht="16.899999999999999" customHeight="1">
      <c r="B8" s="3" t="s">
        <v>14</v>
      </c>
      <c r="C8" s="52" t="s">
        <v>41</v>
      </c>
      <c r="D8" s="3" t="s">
        <v>10</v>
      </c>
      <c r="E8" s="53">
        <v>2</v>
      </c>
      <c r="F8" s="34" t="s">
        <v>16</v>
      </c>
      <c r="G8" s="33">
        <v>2</v>
      </c>
      <c r="H8" s="3" t="s">
        <v>14</v>
      </c>
      <c r="I8" s="53">
        <v>2</v>
      </c>
      <c r="J8" s="28" t="s">
        <v>15</v>
      </c>
      <c r="K8" s="54">
        <v>2</v>
      </c>
      <c r="L8" s="34" t="s">
        <v>12</v>
      </c>
      <c r="M8" s="33">
        <v>2</v>
      </c>
      <c r="N8" s="34" t="s">
        <v>12</v>
      </c>
      <c r="O8" s="33">
        <v>2</v>
      </c>
      <c r="P8" s="3" t="s">
        <v>10</v>
      </c>
      <c r="Q8" s="45">
        <v>2</v>
      </c>
      <c r="R8" s="3" t="s">
        <v>11</v>
      </c>
      <c r="S8" s="45">
        <v>2</v>
      </c>
      <c r="T8" s="3" t="s">
        <v>14</v>
      </c>
      <c r="U8" s="54">
        <v>2</v>
      </c>
      <c r="V8" s="3" t="s">
        <v>10</v>
      </c>
      <c r="W8" s="54">
        <v>2</v>
      </c>
      <c r="X8" s="39" t="s">
        <v>16</v>
      </c>
      <c r="Y8" s="40">
        <v>2</v>
      </c>
      <c r="AB8" s="71" t="s">
        <v>47</v>
      </c>
      <c r="AC8" s="71">
        <v>5</v>
      </c>
      <c r="AD8" s="72">
        <v>45779</v>
      </c>
      <c r="AME8"/>
      <c r="AMF8"/>
    </row>
    <row r="9" spans="2:1020" ht="16.899999999999999" customHeight="1">
      <c r="B9" s="3" t="s">
        <v>10</v>
      </c>
      <c r="C9" s="47">
        <v>3</v>
      </c>
      <c r="D9" s="3" t="s">
        <v>15</v>
      </c>
      <c r="E9" s="53">
        <v>3</v>
      </c>
      <c r="F9" s="34" t="s">
        <v>12</v>
      </c>
      <c r="G9" s="36">
        <v>3</v>
      </c>
      <c r="H9" s="3" t="s">
        <v>10</v>
      </c>
      <c r="I9" s="53">
        <v>3</v>
      </c>
      <c r="J9" s="28" t="s">
        <v>11</v>
      </c>
      <c r="K9" s="54">
        <v>3</v>
      </c>
      <c r="L9" s="3" t="s">
        <v>14</v>
      </c>
      <c r="M9" s="53">
        <v>3</v>
      </c>
      <c r="N9" s="3" t="s">
        <v>14</v>
      </c>
      <c r="O9" s="45">
        <v>3</v>
      </c>
      <c r="P9" s="3" t="s">
        <v>15</v>
      </c>
      <c r="Q9" s="45">
        <v>3</v>
      </c>
      <c r="R9" s="34" t="s">
        <v>16</v>
      </c>
      <c r="S9" s="33">
        <v>3</v>
      </c>
      <c r="T9" s="3" t="s">
        <v>10</v>
      </c>
      <c r="U9" s="66" t="s">
        <v>45</v>
      </c>
      <c r="V9" s="3" t="s">
        <v>15</v>
      </c>
      <c r="W9" s="54">
        <v>3</v>
      </c>
      <c r="X9" s="39" t="s">
        <v>12</v>
      </c>
      <c r="Y9" s="40">
        <v>3</v>
      </c>
      <c r="AME9"/>
      <c r="AMF9"/>
    </row>
    <row r="10" spans="2:1020" ht="16.899999999999999" customHeight="1">
      <c r="B10" s="24" t="s">
        <v>10</v>
      </c>
      <c r="C10" s="48">
        <v>4</v>
      </c>
      <c r="D10" s="3" t="s">
        <v>11</v>
      </c>
      <c r="E10" s="53">
        <v>4</v>
      </c>
      <c r="F10" s="3" t="s">
        <v>14</v>
      </c>
      <c r="G10" s="53">
        <v>4</v>
      </c>
      <c r="H10" s="3" t="s">
        <v>10</v>
      </c>
      <c r="I10" s="53">
        <v>4</v>
      </c>
      <c r="J10" s="34" t="s">
        <v>16</v>
      </c>
      <c r="K10" s="33">
        <v>4</v>
      </c>
      <c r="L10" s="3" t="s">
        <v>10</v>
      </c>
      <c r="M10" s="53">
        <v>4</v>
      </c>
      <c r="N10" s="3" t="s">
        <v>10</v>
      </c>
      <c r="O10" s="45">
        <v>4</v>
      </c>
      <c r="P10" s="3" t="s">
        <v>11</v>
      </c>
      <c r="Q10" s="45">
        <v>4</v>
      </c>
      <c r="R10" s="34" t="s">
        <v>12</v>
      </c>
      <c r="S10" s="33">
        <v>4</v>
      </c>
      <c r="T10" s="3" t="s">
        <v>10</v>
      </c>
      <c r="U10" s="54">
        <v>4</v>
      </c>
      <c r="V10" s="3" t="s">
        <v>11</v>
      </c>
      <c r="W10" s="54">
        <v>4</v>
      </c>
      <c r="X10" s="37" t="s">
        <v>14</v>
      </c>
      <c r="Y10" s="56">
        <v>4</v>
      </c>
      <c r="AME10"/>
      <c r="AMF10"/>
    </row>
    <row r="11" spans="2:1020" ht="16.899999999999999" customHeight="1">
      <c r="B11" s="24" t="s">
        <v>15</v>
      </c>
      <c r="C11" s="47">
        <v>5</v>
      </c>
      <c r="D11" s="34" t="s">
        <v>16</v>
      </c>
      <c r="E11" s="33">
        <v>5</v>
      </c>
      <c r="F11" s="3" t="s">
        <v>10</v>
      </c>
      <c r="G11" s="53">
        <v>5</v>
      </c>
      <c r="H11" s="3" t="s">
        <v>15</v>
      </c>
      <c r="I11" s="53">
        <v>5</v>
      </c>
      <c r="J11" s="34" t="s">
        <v>12</v>
      </c>
      <c r="K11" s="33">
        <v>5</v>
      </c>
      <c r="L11" s="3" t="s">
        <v>10</v>
      </c>
      <c r="M11" s="53">
        <v>5</v>
      </c>
      <c r="N11" s="3" t="s">
        <v>10</v>
      </c>
      <c r="O11" s="45">
        <v>5</v>
      </c>
      <c r="P11" s="34" t="s">
        <v>16</v>
      </c>
      <c r="Q11" s="33">
        <v>5</v>
      </c>
      <c r="R11" s="3" t="s">
        <v>14</v>
      </c>
      <c r="S11" s="54">
        <v>5</v>
      </c>
      <c r="T11" s="3" t="s">
        <v>15</v>
      </c>
      <c r="U11" s="54">
        <v>5</v>
      </c>
      <c r="V11" s="34" t="s">
        <v>16</v>
      </c>
      <c r="W11" s="33">
        <v>5</v>
      </c>
      <c r="X11" s="37" t="s">
        <v>10</v>
      </c>
      <c r="Y11" s="56">
        <v>5</v>
      </c>
      <c r="AME11"/>
      <c r="AMF11"/>
    </row>
    <row r="12" spans="2:1020" ht="16.899999999999999" customHeight="1">
      <c r="B12" s="24" t="s">
        <v>11</v>
      </c>
      <c r="C12" s="48">
        <v>6</v>
      </c>
      <c r="D12" s="34" t="s">
        <v>12</v>
      </c>
      <c r="E12" s="33">
        <v>6</v>
      </c>
      <c r="F12" s="3" t="s">
        <v>10</v>
      </c>
      <c r="G12" s="53">
        <v>6</v>
      </c>
      <c r="H12" s="3" t="s">
        <v>11</v>
      </c>
      <c r="I12" s="53">
        <v>6</v>
      </c>
      <c r="J12" s="3" t="s">
        <v>14</v>
      </c>
      <c r="K12" s="53">
        <v>6</v>
      </c>
      <c r="L12" s="3" t="s">
        <v>15</v>
      </c>
      <c r="M12" s="53">
        <v>6</v>
      </c>
      <c r="N12" s="3" t="s">
        <v>15</v>
      </c>
      <c r="O12" s="45">
        <v>6</v>
      </c>
      <c r="P12" s="34" t="s">
        <v>12</v>
      </c>
      <c r="Q12" s="33">
        <v>6</v>
      </c>
      <c r="R12" s="3" t="s">
        <v>10</v>
      </c>
      <c r="S12" s="54">
        <v>6</v>
      </c>
      <c r="T12" s="3" t="s">
        <v>11</v>
      </c>
      <c r="U12" s="54">
        <v>6</v>
      </c>
      <c r="V12" s="34" t="s">
        <v>12</v>
      </c>
      <c r="W12" s="33">
        <v>6</v>
      </c>
      <c r="X12" s="37" t="s">
        <v>10</v>
      </c>
      <c r="Y12" s="56">
        <v>6</v>
      </c>
      <c r="AME12"/>
      <c r="AMF12"/>
    </row>
    <row r="13" spans="2:1020" ht="16.899999999999999" customHeight="1">
      <c r="B13" s="35" t="s">
        <v>16</v>
      </c>
      <c r="C13" s="49">
        <v>7</v>
      </c>
      <c r="D13" s="3" t="s">
        <v>14</v>
      </c>
      <c r="E13" s="45">
        <v>7</v>
      </c>
      <c r="F13" s="3" t="s">
        <v>15</v>
      </c>
      <c r="G13" s="53">
        <v>7</v>
      </c>
      <c r="H13" s="34" t="s">
        <v>16</v>
      </c>
      <c r="I13" s="33">
        <v>7</v>
      </c>
      <c r="J13" s="3" t="s">
        <v>10</v>
      </c>
      <c r="K13" s="53">
        <v>7</v>
      </c>
      <c r="L13" s="3" t="s">
        <v>11</v>
      </c>
      <c r="M13" s="53">
        <v>7</v>
      </c>
      <c r="N13" s="3" t="s">
        <v>11</v>
      </c>
      <c r="O13" s="45">
        <v>7</v>
      </c>
      <c r="P13" s="28" t="s">
        <v>14</v>
      </c>
      <c r="Q13" s="54">
        <v>7</v>
      </c>
      <c r="R13" s="3" t="s">
        <v>10</v>
      </c>
      <c r="S13" s="54">
        <v>7</v>
      </c>
      <c r="T13" s="34" t="s">
        <v>16</v>
      </c>
      <c r="U13" s="33">
        <v>7</v>
      </c>
      <c r="V13" s="3" t="s">
        <v>14</v>
      </c>
      <c r="W13" s="54">
        <v>7</v>
      </c>
      <c r="X13" s="37" t="s">
        <v>15</v>
      </c>
      <c r="Y13" s="56">
        <v>7</v>
      </c>
      <c r="AME13"/>
      <c r="AMF13"/>
    </row>
    <row r="14" spans="2:1020" ht="16.899999999999999" customHeight="1">
      <c r="B14" s="35" t="s">
        <v>12</v>
      </c>
      <c r="C14" s="46">
        <v>8</v>
      </c>
      <c r="D14" s="3" t="s">
        <v>10</v>
      </c>
      <c r="E14" s="45">
        <v>8</v>
      </c>
      <c r="F14" s="24" t="s">
        <v>11</v>
      </c>
      <c r="G14" s="53">
        <v>8</v>
      </c>
      <c r="H14" s="34" t="s">
        <v>12</v>
      </c>
      <c r="I14" s="33">
        <v>8</v>
      </c>
      <c r="J14" s="3" t="s">
        <v>10</v>
      </c>
      <c r="K14" s="53">
        <v>8</v>
      </c>
      <c r="L14" s="34" t="s">
        <v>16</v>
      </c>
      <c r="M14" s="33">
        <v>8</v>
      </c>
      <c r="N14" s="34" t="s">
        <v>16</v>
      </c>
      <c r="O14" s="33">
        <v>8</v>
      </c>
      <c r="P14" s="28" t="s">
        <v>10</v>
      </c>
      <c r="Q14" s="54">
        <v>8</v>
      </c>
      <c r="R14" s="26" t="s">
        <v>15</v>
      </c>
      <c r="S14" s="31" t="s">
        <v>19</v>
      </c>
      <c r="T14" s="34" t="s">
        <v>12</v>
      </c>
      <c r="U14" s="33">
        <v>8</v>
      </c>
      <c r="V14" s="3" t="s">
        <v>10</v>
      </c>
      <c r="W14" s="54">
        <v>8</v>
      </c>
      <c r="X14" s="37" t="s">
        <v>11</v>
      </c>
      <c r="Y14" s="56">
        <v>8</v>
      </c>
      <c r="AME14"/>
      <c r="AMF14"/>
    </row>
    <row r="15" spans="2:1020" ht="16.899999999999999" customHeight="1">
      <c r="B15" s="24" t="s">
        <v>14</v>
      </c>
      <c r="C15" s="47">
        <v>9</v>
      </c>
      <c r="D15" s="3" t="s">
        <v>10</v>
      </c>
      <c r="E15" s="45">
        <v>9</v>
      </c>
      <c r="F15" s="34" t="s">
        <v>16</v>
      </c>
      <c r="G15" s="33">
        <v>9</v>
      </c>
      <c r="H15" s="3" t="s">
        <v>14</v>
      </c>
      <c r="I15" s="45">
        <v>9</v>
      </c>
      <c r="J15" s="3" t="s">
        <v>15</v>
      </c>
      <c r="K15" s="53">
        <v>9</v>
      </c>
      <c r="L15" s="34" t="s">
        <v>12</v>
      </c>
      <c r="M15" s="33">
        <v>9</v>
      </c>
      <c r="N15" s="34" t="s">
        <v>12</v>
      </c>
      <c r="O15" s="33">
        <v>9</v>
      </c>
      <c r="P15" s="28" t="s">
        <v>10</v>
      </c>
      <c r="Q15" s="54">
        <v>9</v>
      </c>
      <c r="R15" s="3" t="s">
        <v>11</v>
      </c>
      <c r="S15" s="54">
        <v>9</v>
      </c>
      <c r="T15" s="26" t="s">
        <v>14</v>
      </c>
      <c r="U15" s="31" t="s">
        <v>20</v>
      </c>
      <c r="V15" s="3" t="s">
        <v>10</v>
      </c>
      <c r="W15" s="54">
        <v>9</v>
      </c>
      <c r="X15" s="39" t="s">
        <v>16</v>
      </c>
      <c r="Y15" s="40">
        <v>9</v>
      </c>
      <c r="AME15"/>
      <c r="AMF15"/>
    </row>
    <row r="16" spans="2:1020" ht="16.899999999999999" customHeight="1">
      <c r="B16" s="24" t="s">
        <v>10</v>
      </c>
      <c r="C16" s="48">
        <v>10</v>
      </c>
      <c r="D16" s="3" t="s">
        <v>15</v>
      </c>
      <c r="E16" s="45">
        <v>10</v>
      </c>
      <c r="F16" s="34" t="s">
        <v>12</v>
      </c>
      <c r="G16" s="33">
        <v>10</v>
      </c>
      <c r="H16" s="3" t="s">
        <v>10</v>
      </c>
      <c r="I16" s="45">
        <v>10</v>
      </c>
      <c r="J16" s="3" t="s">
        <v>11</v>
      </c>
      <c r="K16" s="55">
        <v>10</v>
      </c>
      <c r="L16" s="3" t="s">
        <v>14</v>
      </c>
      <c r="M16" s="53">
        <v>10</v>
      </c>
      <c r="N16" s="3" t="s">
        <v>14</v>
      </c>
      <c r="O16" s="54">
        <v>10</v>
      </c>
      <c r="P16" s="28" t="s">
        <v>15</v>
      </c>
      <c r="Q16" s="54">
        <v>10</v>
      </c>
      <c r="R16" s="34" t="s">
        <v>16</v>
      </c>
      <c r="S16" s="33">
        <v>10</v>
      </c>
      <c r="T16" s="3" t="s">
        <v>10</v>
      </c>
      <c r="U16" s="54">
        <v>10</v>
      </c>
      <c r="V16" s="3" t="s">
        <v>15</v>
      </c>
      <c r="W16" s="54">
        <v>10</v>
      </c>
      <c r="X16" s="39" t="s">
        <v>12</v>
      </c>
      <c r="Y16" s="40">
        <v>10</v>
      </c>
      <c r="AME16"/>
      <c r="AMF16"/>
    </row>
    <row r="17" spans="2:1020" ht="16.899999999999999" customHeight="1">
      <c r="B17" s="24" t="s">
        <v>10</v>
      </c>
      <c r="C17" s="47">
        <v>11</v>
      </c>
      <c r="D17" s="3" t="s">
        <v>11</v>
      </c>
      <c r="E17" s="45">
        <v>11</v>
      </c>
      <c r="F17" s="26" t="s">
        <v>14</v>
      </c>
      <c r="G17" s="27" t="s">
        <v>17</v>
      </c>
      <c r="H17" s="3" t="s">
        <v>10</v>
      </c>
      <c r="I17" s="45">
        <v>11</v>
      </c>
      <c r="J17" s="34" t="s">
        <v>16</v>
      </c>
      <c r="K17" s="33">
        <v>11</v>
      </c>
      <c r="L17" s="3" t="s">
        <v>10</v>
      </c>
      <c r="M17" s="53">
        <v>11</v>
      </c>
      <c r="N17" s="3" t="s">
        <v>10</v>
      </c>
      <c r="O17" s="54">
        <v>11</v>
      </c>
      <c r="P17" s="28" t="s">
        <v>11</v>
      </c>
      <c r="Q17" s="54">
        <v>11</v>
      </c>
      <c r="R17" s="34" t="s">
        <v>12</v>
      </c>
      <c r="S17" s="33">
        <v>11</v>
      </c>
      <c r="T17" s="3" t="s">
        <v>10</v>
      </c>
      <c r="U17" s="54">
        <v>11</v>
      </c>
      <c r="V17" s="3" t="s">
        <v>11</v>
      </c>
      <c r="W17" s="54">
        <v>11</v>
      </c>
      <c r="X17" s="37" t="s">
        <v>14</v>
      </c>
      <c r="Y17" s="56">
        <v>11</v>
      </c>
      <c r="AME17"/>
      <c r="AMF17"/>
    </row>
    <row r="18" spans="2:1020" ht="16.899999999999999" customHeight="1">
      <c r="B18" s="24" t="s">
        <v>15</v>
      </c>
      <c r="C18" s="48">
        <v>12</v>
      </c>
      <c r="D18" s="34" t="s">
        <v>16</v>
      </c>
      <c r="E18" s="46">
        <v>12</v>
      </c>
      <c r="F18" s="3" t="s">
        <v>10</v>
      </c>
      <c r="G18" s="48">
        <v>12</v>
      </c>
      <c r="H18" s="3" t="s">
        <v>15</v>
      </c>
      <c r="I18" s="45">
        <v>12</v>
      </c>
      <c r="J18" s="34" t="s">
        <v>12</v>
      </c>
      <c r="K18" s="33">
        <v>12</v>
      </c>
      <c r="L18" s="3" t="s">
        <v>10</v>
      </c>
      <c r="M18" s="53">
        <v>12</v>
      </c>
      <c r="N18" s="3" t="s">
        <v>10</v>
      </c>
      <c r="O18" s="54">
        <v>12</v>
      </c>
      <c r="P18" s="34" t="s">
        <v>16</v>
      </c>
      <c r="Q18" s="33">
        <v>12</v>
      </c>
      <c r="R18" s="3" t="s">
        <v>14</v>
      </c>
      <c r="S18" s="54">
        <v>12</v>
      </c>
      <c r="T18" s="3" t="s">
        <v>15</v>
      </c>
      <c r="U18" s="54">
        <v>12</v>
      </c>
      <c r="V18" s="34" t="s">
        <v>16</v>
      </c>
      <c r="W18" s="33">
        <v>12</v>
      </c>
      <c r="X18" s="37" t="s">
        <v>10</v>
      </c>
      <c r="Y18" s="56">
        <v>12</v>
      </c>
      <c r="AME18"/>
      <c r="AMF18"/>
    </row>
    <row r="19" spans="2:1020" ht="16.899999999999999" customHeight="1">
      <c r="B19" s="24" t="s">
        <v>11</v>
      </c>
      <c r="C19" s="47">
        <v>13</v>
      </c>
      <c r="D19" s="34" t="s">
        <v>12</v>
      </c>
      <c r="E19" s="46">
        <v>13</v>
      </c>
      <c r="F19" s="3" t="s">
        <v>10</v>
      </c>
      <c r="G19" s="48">
        <v>13</v>
      </c>
      <c r="H19" s="3" t="s">
        <v>11</v>
      </c>
      <c r="I19" s="45">
        <v>13</v>
      </c>
      <c r="J19" s="3" t="s">
        <v>14</v>
      </c>
      <c r="K19" s="54">
        <v>13</v>
      </c>
      <c r="L19" s="3" t="s">
        <v>15</v>
      </c>
      <c r="M19" s="53">
        <v>13</v>
      </c>
      <c r="N19" s="3" t="s">
        <v>15</v>
      </c>
      <c r="O19" s="54">
        <v>13</v>
      </c>
      <c r="P19" s="34" t="s">
        <v>12</v>
      </c>
      <c r="Q19" s="33">
        <v>13</v>
      </c>
      <c r="R19" s="3" t="s">
        <v>10</v>
      </c>
      <c r="S19" s="54">
        <v>13</v>
      </c>
      <c r="T19" s="3" t="s">
        <v>11</v>
      </c>
      <c r="U19" s="54">
        <v>13</v>
      </c>
      <c r="V19" s="34" t="s">
        <v>12</v>
      </c>
      <c r="W19" s="33">
        <v>13</v>
      </c>
      <c r="X19" s="37" t="s">
        <v>10</v>
      </c>
      <c r="Y19" s="56">
        <v>13</v>
      </c>
      <c r="AME19"/>
      <c r="AMF19"/>
    </row>
    <row r="20" spans="2:1020" ht="16.899999999999999" customHeight="1">
      <c r="B20" s="35" t="s">
        <v>16</v>
      </c>
      <c r="C20" s="33">
        <v>14</v>
      </c>
      <c r="D20" s="3" t="s">
        <v>14</v>
      </c>
      <c r="E20" s="45">
        <v>14</v>
      </c>
      <c r="F20" s="3" t="s">
        <v>15</v>
      </c>
      <c r="G20" s="48">
        <v>14</v>
      </c>
      <c r="H20" s="34" t="s">
        <v>16</v>
      </c>
      <c r="I20" s="46">
        <v>14</v>
      </c>
      <c r="J20" s="3" t="s">
        <v>10</v>
      </c>
      <c r="K20" s="54">
        <v>14</v>
      </c>
      <c r="L20" s="3" t="s">
        <v>11</v>
      </c>
      <c r="M20" s="53">
        <v>14</v>
      </c>
      <c r="N20" s="3" t="s">
        <v>11</v>
      </c>
      <c r="O20" s="54">
        <v>14</v>
      </c>
      <c r="P20" s="28" t="s">
        <v>14</v>
      </c>
      <c r="Q20" s="54">
        <v>14</v>
      </c>
      <c r="R20" s="3" t="s">
        <v>10</v>
      </c>
      <c r="S20" s="54">
        <v>14</v>
      </c>
      <c r="T20" s="34" t="s">
        <v>16</v>
      </c>
      <c r="U20" s="33">
        <v>14</v>
      </c>
      <c r="V20" s="26" t="s">
        <v>14</v>
      </c>
      <c r="W20" s="31" t="s">
        <v>34</v>
      </c>
      <c r="X20" s="37" t="s">
        <v>15</v>
      </c>
      <c r="Y20" s="56">
        <v>14</v>
      </c>
      <c r="AME20"/>
      <c r="AMF20"/>
    </row>
    <row r="21" spans="2:1020" ht="16.899999999999999" customHeight="1">
      <c r="B21" s="35" t="s">
        <v>12</v>
      </c>
      <c r="C21" s="36">
        <v>15</v>
      </c>
      <c r="D21" s="3" t="s">
        <v>10</v>
      </c>
      <c r="E21" s="45">
        <v>15</v>
      </c>
      <c r="F21" s="3" t="s">
        <v>11</v>
      </c>
      <c r="G21" s="48">
        <v>15</v>
      </c>
      <c r="H21" s="34" t="s">
        <v>12</v>
      </c>
      <c r="I21" s="46">
        <v>15</v>
      </c>
      <c r="J21" s="3" t="s">
        <v>10</v>
      </c>
      <c r="K21" s="54">
        <v>15</v>
      </c>
      <c r="L21" s="34" t="s">
        <v>16</v>
      </c>
      <c r="M21" s="33">
        <v>15</v>
      </c>
      <c r="N21" s="34" t="s">
        <v>16</v>
      </c>
      <c r="O21" s="33">
        <v>15</v>
      </c>
      <c r="P21" s="28" t="s">
        <v>10</v>
      </c>
      <c r="Q21" s="54">
        <v>15</v>
      </c>
      <c r="R21" s="3" t="s">
        <v>15</v>
      </c>
      <c r="S21" s="54">
        <v>15</v>
      </c>
      <c r="T21" s="34" t="s">
        <v>12</v>
      </c>
      <c r="U21" s="33">
        <v>15</v>
      </c>
      <c r="V21" s="3" t="s">
        <v>10</v>
      </c>
      <c r="W21" s="54">
        <v>15</v>
      </c>
      <c r="X21" s="41" t="s">
        <v>11</v>
      </c>
      <c r="Y21" s="42" t="s">
        <v>21</v>
      </c>
      <c r="AME21"/>
      <c r="AMF21"/>
    </row>
    <row r="22" spans="2:1020" ht="16.899999999999999" customHeight="1">
      <c r="B22" s="24" t="s">
        <v>14</v>
      </c>
      <c r="C22" s="53">
        <v>16</v>
      </c>
      <c r="D22" s="3" t="s">
        <v>10</v>
      </c>
      <c r="E22" s="45">
        <v>16</v>
      </c>
      <c r="F22" s="34" t="s">
        <v>16</v>
      </c>
      <c r="G22" s="46">
        <v>16</v>
      </c>
      <c r="H22" s="3" t="s">
        <v>14</v>
      </c>
      <c r="I22" s="45">
        <v>16</v>
      </c>
      <c r="J22" s="3" t="s">
        <v>15</v>
      </c>
      <c r="K22" s="54">
        <v>16</v>
      </c>
      <c r="L22" s="34" t="s">
        <v>12</v>
      </c>
      <c r="M22" s="33">
        <v>16</v>
      </c>
      <c r="N22" s="34" t="s">
        <v>12</v>
      </c>
      <c r="O22" s="33">
        <v>16</v>
      </c>
      <c r="P22" s="28" t="s">
        <v>10</v>
      </c>
      <c r="Q22" s="54">
        <v>16</v>
      </c>
      <c r="R22" s="3" t="s">
        <v>11</v>
      </c>
      <c r="S22" s="54">
        <v>16</v>
      </c>
      <c r="T22" s="3" t="s">
        <v>14</v>
      </c>
      <c r="U22" s="54">
        <v>16</v>
      </c>
      <c r="V22" s="3" t="s">
        <v>10</v>
      </c>
      <c r="W22" s="54">
        <v>16</v>
      </c>
      <c r="X22" s="39" t="s">
        <v>16</v>
      </c>
      <c r="Y22" s="40">
        <v>16</v>
      </c>
      <c r="AME22"/>
      <c r="AMF22"/>
    </row>
    <row r="23" spans="2:1020" ht="16.899999999999999" customHeight="1">
      <c r="B23" s="24" t="s">
        <v>10</v>
      </c>
      <c r="C23" s="53">
        <v>17</v>
      </c>
      <c r="D23" s="3" t="s">
        <v>15</v>
      </c>
      <c r="E23" s="45">
        <v>17</v>
      </c>
      <c r="F23" s="34" t="s">
        <v>12</v>
      </c>
      <c r="G23" s="46">
        <v>17</v>
      </c>
      <c r="H23" s="3" t="s">
        <v>10</v>
      </c>
      <c r="I23" s="45">
        <v>17</v>
      </c>
      <c r="J23" s="3" t="s">
        <v>11</v>
      </c>
      <c r="K23" s="54">
        <v>17</v>
      </c>
      <c r="L23" s="28" t="s">
        <v>14</v>
      </c>
      <c r="M23" s="54">
        <v>17</v>
      </c>
      <c r="N23" s="3" t="s">
        <v>14</v>
      </c>
      <c r="O23" s="53">
        <v>17</v>
      </c>
      <c r="P23" s="28" t="s">
        <v>15</v>
      </c>
      <c r="Q23" s="54">
        <v>17</v>
      </c>
      <c r="R23" s="34" t="s">
        <v>16</v>
      </c>
      <c r="S23" s="33">
        <v>17</v>
      </c>
      <c r="T23" s="3" t="s">
        <v>10</v>
      </c>
      <c r="U23" s="54">
        <v>17</v>
      </c>
      <c r="V23" s="3" t="s">
        <v>15</v>
      </c>
      <c r="W23" s="54">
        <v>17</v>
      </c>
      <c r="X23" s="39" t="s">
        <v>12</v>
      </c>
      <c r="Y23" s="40">
        <v>17</v>
      </c>
      <c r="AME23"/>
      <c r="AMF23"/>
    </row>
    <row r="24" spans="2:1020" ht="16.899999999999999" customHeight="1">
      <c r="B24" s="24" t="s">
        <v>10</v>
      </c>
      <c r="C24" s="53">
        <v>18</v>
      </c>
      <c r="D24" s="3" t="s">
        <v>11</v>
      </c>
      <c r="E24" s="45">
        <v>18</v>
      </c>
      <c r="F24" s="3" t="s">
        <v>14</v>
      </c>
      <c r="G24" s="48">
        <v>18</v>
      </c>
      <c r="H24" s="3" t="s">
        <v>10</v>
      </c>
      <c r="I24" s="45">
        <v>18</v>
      </c>
      <c r="J24" s="34" t="s">
        <v>16</v>
      </c>
      <c r="K24" s="33">
        <v>18</v>
      </c>
      <c r="L24" s="28" t="s">
        <v>10</v>
      </c>
      <c r="M24" s="54">
        <v>18</v>
      </c>
      <c r="N24" s="3" t="s">
        <v>10</v>
      </c>
      <c r="O24" s="53">
        <v>18</v>
      </c>
      <c r="P24" s="28" t="s">
        <v>11</v>
      </c>
      <c r="Q24" s="54">
        <v>18</v>
      </c>
      <c r="R24" s="34" t="s">
        <v>12</v>
      </c>
      <c r="S24" s="33">
        <v>18</v>
      </c>
      <c r="T24" s="3" t="s">
        <v>10</v>
      </c>
      <c r="U24" s="54">
        <v>18</v>
      </c>
      <c r="V24" s="3" t="s">
        <v>11</v>
      </c>
      <c r="W24" s="54">
        <v>18</v>
      </c>
      <c r="X24" s="43" t="s">
        <v>14</v>
      </c>
      <c r="Y24" s="56">
        <v>18</v>
      </c>
      <c r="AME24"/>
      <c r="AMF24"/>
    </row>
    <row r="25" spans="2:1020" ht="16.899999999999999" customHeight="1">
      <c r="B25" s="24" t="s">
        <v>15</v>
      </c>
      <c r="C25" s="53">
        <v>19</v>
      </c>
      <c r="D25" s="34" t="s">
        <v>16</v>
      </c>
      <c r="E25" s="33">
        <v>19</v>
      </c>
      <c r="F25" s="3" t="s">
        <v>10</v>
      </c>
      <c r="G25" s="48">
        <v>19</v>
      </c>
      <c r="H25" s="3" t="s">
        <v>15</v>
      </c>
      <c r="I25" s="45">
        <v>19</v>
      </c>
      <c r="J25" s="34" t="s">
        <v>12</v>
      </c>
      <c r="K25" s="33">
        <v>19</v>
      </c>
      <c r="L25" s="28" t="s">
        <v>10</v>
      </c>
      <c r="M25" s="54">
        <v>19</v>
      </c>
      <c r="N25" s="3" t="s">
        <v>10</v>
      </c>
      <c r="O25" s="53">
        <v>19</v>
      </c>
      <c r="P25" s="34" t="s">
        <v>16</v>
      </c>
      <c r="Q25" s="33">
        <v>19</v>
      </c>
      <c r="R25" s="3" t="s">
        <v>14</v>
      </c>
      <c r="S25" s="54">
        <v>19</v>
      </c>
      <c r="T25" s="3" t="s">
        <v>15</v>
      </c>
      <c r="U25" s="54">
        <v>19</v>
      </c>
      <c r="V25" s="34" t="s">
        <v>16</v>
      </c>
      <c r="W25" s="33">
        <v>19</v>
      </c>
      <c r="X25" s="43" t="s">
        <v>10</v>
      </c>
      <c r="Y25" s="56">
        <v>19</v>
      </c>
      <c r="AME25"/>
      <c r="AMF25"/>
    </row>
    <row r="26" spans="2:1020" ht="16.899999999999999" customHeight="1">
      <c r="B26" s="24" t="s">
        <v>11</v>
      </c>
      <c r="C26" s="53">
        <v>20</v>
      </c>
      <c r="D26" s="34" t="s">
        <v>12</v>
      </c>
      <c r="E26" s="33">
        <v>20</v>
      </c>
      <c r="F26" s="3" t="s">
        <v>10</v>
      </c>
      <c r="G26" s="48">
        <v>20</v>
      </c>
      <c r="H26" s="3" t="s">
        <v>11</v>
      </c>
      <c r="I26" s="45">
        <v>20</v>
      </c>
      <c r="J26" s="3" t="s">
        <v>14</v>
      </c>
      <c r="K26" s="45">
        <v>20</v>
      </c>
      <c r="L26" s="28" t="s">
        <v>15</v>
      </c>
      <c r="M26" s="54">
        <v>20</v>
      </c>
      <c r="N26" s="3" t="s">
        <v>15</v>
      </c>
      <c r="O26" s="53">
        <v>20</v>
      </c>
      <c r="P26" s="34" t="s">
        <v>12</v>
      </c>
      <c r="Q26" s="33">
        <v>20</v>
      </c>
      <c r="R26" s="3" t="s">
        <v>10</v>
      </c>
      <c r="S26" s="54">
        <v>20</v>
      </c>
      <c r="T26" s="3" t="s">
        <v>11</v>
      </c>
      <c r="U26" s="55">
        <v>20</v>
      </c>
      <c r="V26" s="34" t="s">
        <v>12</v>
      </c>
      <c r="W26" s="33">
        <v>20</v>
      </c>
      <c r="X26" s="43" t="s">
        <v>10</v>
      </c>
      <c r="Y26" s="56">
        <v>20</v>
      </c>
      <c r="AME26"/>
      <c r="AMF26"/>
    </row>
    <row r="27" spans="2:1020" ht="16.899999999999999" customHeight="1">
      <c r="B27" s="35" t="s">
        <v>16</v>
      </c>
      <c r="C27" s="36">
        <v>21</v>
      </c>
      <c r="D27" s="3" t="s">
        <v>14</v>
      </c>
      <c r="E27" s="54">
        <v>21</v>
      </c>
      <c r="F27" s="3" t="s">
        <v>15</v>
      </c>
      <c r="G27" s="48">
        <v>21</v>
      </c>
      <c r="H27" s="34" t="s">
        <v>16</v>
      </c>
      <c r="I27" s="46">
        <v>21</v>
      </c>
      <c r="J27" s="3" t="s">
        <v>10</v>
      </c>
      <c r="K27" s="45">
        <v>21</v>
      </c>
      <c r="L27" s="28" t="s">
        <v>11</v>
      </c>
      <c r="M27" s="54">
        <v>21</v>
      </c>
      <c r="N27" s="3" t="s">
        <v>11</v>
      </c>
      <c r="O27" s="53">
        <v>21</v>
      </c>
      <c r="P27" s="26" t="s">
        <v>14</v>
      </c>
      <c r="Q27" s="31" t="s">
        <v>22</v>
      </c>
      <c r="R27" s="3" t="s">
        <v>10</v>
      </c>
      <c r="S27" s="54">
        <v>21</v>
      </c>
      <c r="T27" s="34" t="s">
        <v>16</v>
      </c>
      <c r="U27" s="33">
        <v>21</v>
      </c>
      <c r="V27" s="3" t="s">
        <v>14</v>
      </c>
      <c r="W27" s="54">
        <v>21</v>
      </c>
      <c r="X27" s="43" t="s">
        <v>15</v>
      </c>
      <c r="Y27" s="56">
        <v>21</v>
      </c>
      <c r="AME27"/>
      <c r="AMF27"/>
    </row>
    <row r="28" spans="2:1020" ht="16.899999999999999" customHeight="1">
      <c r="B28" s="35" t="s">
        <v>12</v>
      </c>
      <c r="C28" s="33">
        <v>22</v>
      </c>
      <c r="D28" s="3" t="s">
        <v>10</v>
      </c>
      <c r="E28" s="54">
        <v>22</v>
      </c>
      <c r="F28" s="3" t="s">
        <v>11</v>
      </c>
      <c r="G28" s="48">
        <v>22</v>
      </c>
      <c r="H28" s="34" t="s">
        <v>12</v>
      </c>
      <c r="I28" s="33">
        <v>22</v>
      </c>
      <c r="J28" s="3" t="s">
        <v>10</v>
      </c>
      <c r="K28" s="45">
        <v>22</v>
      </c>
      <c r="L28" s="34" t="s">
        <v>16</v>
      </c>
      <c r="M28" s="33">
        <v>22</v>
      </c>
      <c r="N28" s="34" t="s">
        <v>16</v>
      </c>
      <c r="O28" s="33">
        <v>22</v>
      </c>
      <c r="P28" s="3" t="s">
        <v>10</v>
      </c>
      <c r="Q28" s="45">
        <v>22</v>
      </c>
      <c r="R28" s="3" t="s">
        <v>15</v>
      </c>
      <c r="S28" s="54">
        <v>22</v>
      </c>
      <c r="T28" s="34" t="s">
        <v>12</v>
      </c>
      <c r="U28" s="33">
        <v>22</v>
      </c>
      <c r="V28" s="3" t="s">
        <v>10</v>
      </c>
      <c r="W28" s="54">
        <v>22</v>
      </c>
      <c r="X28" s="43" t="s">
        <v>11</v>
      </c>
      <c r="Y28" s="56">
        <v>22</v>
      </c>
      <c r="AME28"/>
      <c r="AMF28"/>
    </row>
    <row r="29" spans="2:1020" ht="16.899999999999999" customHeight="1">
      <c r="B29" s="3" t="s">
        <v>14</v>
      </c>
      <c r="C29" s="53">
        <v>23</v>
      </c>
      <c r="D29" s="3" t="s">
        <v>10</v>
      </c>
      <c r="E29" s="54">
        <v>23</v>
      </c>
      <c r="F29" s="34" t="s">
        <v>16</v>
      </c>
      <c r="G29" s="33">
        <v>23</v>
      </c>
      <c r="H29" s="28" t="s">
        <v>14</v>
      </c>
      <c r="I29" s="54">
        <v>23</v>
      </c>
      <c r="J29" s="3" t="s">
        <v>15</v>
      </c>
      <c r="K29" s="45">
        <v>23</v>
      </c>
      <c r="L29" s="34" t="s">
        <v>12</v>
      </c>
      <c r="M29" s="33">
        <v>23</v>
      </c>
      <c r="N29" s="34" t="s">
        <v>12</v>
      </c>
      <c r="O29" s="33">
        <v>23</v>
      </c>
      <c r="P29" s="3" t="s">
        <v>10</v>
      </c>
      <c r="Q29" s="45">
        <v>23</v>
      </c>
      <c r="R29" s="3" t="s">
        <v>11</v>
      </c>
      <c r="S29" s="54">
        <v>23</v>
      </c>
      <c r="T29" s="3" t="s">
        <v>14</v>
      </c>
      <c r="U29" s="50" t="s">
        <v>42</v>
      </c>
      <c r="V29" s="3" t="s">
        <v>10</v>
      </c>
      <c r="W29" s="54">
        <v>23</v>
      </c>
      <c r="X29" s="39" t="s">
        <v>16</v>
      </c>
      <c r="Y29" s="40">
        <v>23</v>
      </c>
      <c r="AME29"/>
      <c r="AMF29"/>
    </row>
    <row r="30" spans="2:1020" ht="16.899999999999999" customHeight="1">
      <c r="B30" s="3" t="s">
        <v>10</v>
      </c>
      <c r="C30" s="53">
        <v>24</v>
      </c>
      <c r="D30" s="3" t="s">
        <v>15</v>
      </c>
      <c r="E30" s="54">
        <v>24</v>
      </c>
      <c r="F30" s="34" t="s">
        <v>12</v>
      </c>
      <c r="G30" s="33">
        <v>24</v>
      </c>
      <c r="H30" s="28" t="s">
        <v>10</v>
      </c>
      <c r="I30" s="54">
        <v>24</v>
      </c>
      <c r="J30" s="3" t="s">
        <v>11</v>
      </c>
      <c r="K30" s="45">
        <v>24</v>
      </c>
      <c r="L30" s="3" t="s">
        <v>14</v>
      </c>
      <c r="M30" s="45">
        <v>24</v>
      </c>
      <c r="N30" s="3" t="s">
        <v>14</v>
      </c>
      <c r="O30" s="53">
        <v>24</v>
      </c>
      <c r="P30" s="3" t="s">
        <v>15</v>
      </c>
      <c r="Q30" s="45">
        <v>24</v>
      </c>
      <c r="R30" s="34" t="s">
        <v>16</v>
      </c>
      <c r="S30" s="33">
        <v>24</v>
      </c>
      <c r="T30" s="3" t="s">
        <v>10</v>
      </c>
      <c r="U30" s="50" t="s">
        <v>43</v>
      </c>
      <c r="V30" s="28" t="s">
        <v>15</v>
      </c>
      <c r="W30" s="54">
        <v>24</v>
      </c>
      <c r="X30" s="39" t="s">
        <v>12</v>
      </c>
      <c r="Y30" s="40">
        <v>24</v>
      </c>
      <c r="AME30"/>
      <c r="AMF30"/>
    </row>
    <row r="31" spans="2:1020" ht="16.899999999999999" customHeight="1">
      <c r="B31" s="3" t="s">
        <v>10</v>
      </c>
      <c r="C31" s="53">
        <v>25</v>
      </c>
      <c r="D31" s="3" t="s">
        <v>11</v>
      </c>
      <c r="E31" s="54">
        <v>25</v>
      </c>
      <c r="F31" s="3" t="s">
        <v>14</v>
      </c>
      <c r="G31" s="54">
        <v>25</v>
      </c>
      <c r="H31" s="25" t="s">
        <v>10</v>
      </c>
      <c r="I31" s="31" t="s">
        <v>24</v>
      </c>
      <c r="J31" s="34" t="s">
        <v>16</v>
      </c>
      <c r="K31" s="46">
        <v>25</v>
      </c>
      <c r="L31" s="3" t="s">
        <v>10</v>
      </c>
      <c r="M31" s="45">
        <v>25</v>
      </c>
      <c r="N31" s="3" t="s">
        <v>10</v>
      </c>
      <c r="O31" s="53">
        <v>25</v>
      </c>
      <c r="P31" s="3" t="s">
        <v>11</v>
      </c>
      <c r="Q31" s="45">
        <v>25</v>
      </c>
      <c r="R31" s="34" t="s">
        <v>12</v>
      </c>
      <c r="S31" s="33">
        <v>25</v>
      </c>
      <c r="T31" s="3" t="s">
        <v>10</v>
      </c>
      <c r="U31" s="50" t="s">
        <v>44</v>
      </c>
      <c r="V31" s="28" t="s">
        <v>11</v>
      </c>
      <c r="W31" s="54">
        <v>25</v>
      </c>
      <c r="X31" s="43" t="s">
        <v>14</v>
      </c>
      <c r="Y31" s="38">
        <v>25</v>
      </c>
      <c r="AME31"/>
      <c r="AMF31"/>
    </row>
    <row r="32" spans="2:1020" ht="16.899999999999999" customHeight="1">
      <c r="B32" s="3" t="s">
        <v>15</v>
      </c>
      <c r="C32" s="53">
        <v>26</v>
      </c>
      <c r="D32" s="34" t="s">
        <v>16</v>
      </c>
      <c r="E32" s="33">
        <v>26</v>
      </c>
      <c r="F32" s="3" t="s">
        <v>10</v>
      </c>
      <c r="G32" s="54">
        <v>26</v>
      </c>
      <c r="H32" s="28" t="s">
        <v>15</v>
      </c>
      <c r="I32" s="54">
        <v>26</v>
      </c>
      <c r="J32" s="34" t="s">
        <v>12</v>
      </c>
      <c r="K32" s="46">
        <v>26</v>
      </c>
      <c r="L32" s="3" t="s">
        <v>10</v>
      </c>
      <c r="M32" s="45">
        <v>26</v>
      </c>
      <c r="N32" s="3" t="s">
        <v>10</v>
      </c>
      <c r="O32" s="53">
        <v>26</v>
      </c>
      <c r="P32" s="34" t="s">
        <v>16</v>
      </c>
      <c r="Q32" s="33">
        <v>26</v>
      </c>
      <c r="R32" s="3" t="s">
        <v>14</v>
      </c>
      <c r="S32" s="54">
        <v>26</v>
      </c>
      <c r="T32" s="3" t="s">
        <v>15</v>
      </c>
      <c r="U32" s="54">
        <v>26</v>
      </c>
      <c r="V32" s="34" t="s">
        <v>16</v>
      </c>
      <c r="W32" s="33">
        <v>26</v>
      </c>
      <c r="X32" s="43" t="s">
        <v>10</v>
      </c>
      <c r="Y32" s="38">
        <v>26</v>
      </c>
      <c r="AME32"/>
      <c r="AMF32"/>
    </row>
    <row r="33" spans="1:1020" ht="16.899999999999999" customHeight="1">
      <c r="B33" s="3" t="s">
        <v>11</v>
      </c>
      <c r="C33" s="53">
        <v>27</v>
      </c>
      <c r="D33" s="34" t="s">
        <v>12</v>
      </c>
      <c r="E33" s="33">
        <v>27</v>
      </c>
      <c r="F33" s="3" t="s">
        <v>10</v>
      </c>
      <c r="G33" s="54">
        <v>27</v>
      </c>
      <c r="H33" s="28" t="s">
        <v>11</v>
      </c>
      <c r="I33" s="54">
        <v>27</v>
      </c>
      <c r="J33" s="3" t="s">
        <v>14</v>
      </c>
      <c r="K33" s="45">
        <v>27</v>
      </c>
      <c r="L33" s="3" t="s">
        <v>15</v>
      </c>
      <c r="M33" s="45">
        <v>27</v>
      </c>
      <c r="N33" s="3" t="s">
        <v>15</v>
      </c>
      <c r="O33" s="53">
        <v>27</v>
      </c>
      <c r="P33" s="34" t="s">
        <v>12</v>
      </c>
      <c r="Q33" s="33">
        <v>27</v>
      </c>
      <c r="R33" s="3" t="s">
        <v>10</v>
      </c>
      <c r="S33" s="54">
        <v>27</v>
      </c>
      <c r="T33" s="3" t="s">
        <v>11</v>
      </c>
      <c r="U33" s="54">
        <v>27</v>
      </c>
      <c r="V33" s="34" t="s">
        <v>12</v>
      </c>
      <c r="W33" s="33">
        <v>27</v>
      </c>
      <c r="X33" s="43" t="s">
        <v>10</v>
      </c>
      <c r="Y33" s="38">
        <v>27</v>
      </c>
      <c r="AME33"/>
      <c r="AMF33"/>
    </row>
    <row r="34" spans="1:1020" ht="16.899999999999999" customHeight="1">
      <c r="B34" s="35" t="s">
        <v>16</v>
      </c>
      <c r="C34" s="33">
        <v>28</v>
      </c>
      <c r="D34" s="28" t="s">
        <v>14</v>
      </c>
      <c r="E34" s="54">
        <v>28</v>
      </c>
      <c r="F34" s="3" t="s">
        <v>15</v>
      </c>
      <c r="G34" s="54">
        <v>28</v>
      </c>
      <c r="H34" s="34" t="s">
        <v>16</v>
      </c>
      <c r="I34" s="33">
        <v>28</v>
      </c>
      <c r="J34" s="3" t="s">
        <v>10</v>
      </c>
      <c r="K34" s="45">
        <v>28</v>
      </c>
      <c r="L34" s="3" t="s">
        <v>11</v>
      </c>
      <c r="M34" s="45">
        <v>28</v>
      </c>
      <c r="N34" s="3" t="s">
        <v>11</v>
      </c>
      <c r="O34" s="53">
        <v>28</v>
      </c>
      <c r="P34" s="3" t="s">
        <v>14</v>
      </c>
      <c r="Q34" s="45">
        <v>28</v>
      </c>
      <c r="R34" s="3" t="s">
        <v>10</v>
      </c>
      <c r="S34" s="54">
        <v>28</v>
      </c>
      <c r="T34" s="34" t="s">
        <v>16</v>
      </c>
      <c r="U34" s="33">
        <v>28</v>
      </c>
      <c r="V34" s="28" t="s">
        <v>14</v>
      </c>
      <c r="W34" s="54">
        <v>28</v>
      </c>
      <c r="X34" s="43" t="s">
        <v>15</v>
      </c>
      <c r="Y34" s="38">
        <v>28</v>
      </c>
      <c r="AME34"/>
      <c r="AMF34"/>
    </row>
    <row r="35" spans="1:1020" ht="16.899999999999999" customHeight="1">
      <c r="B35" s="35" t="s">
        <v>12</v>
      </c>
      <c r="C35" s="36">
        <v>29</v>
      </c>
      <c r="D35" s="28" t="s">
        <v>10</v>
      </c>
      <c r="E35" s="54">
        <v>29</v>
      </c>
      <c r="F35" s="3" t="s">
        <v>11</v>
      </c>
      <c r="G35" s="54">
        <v>29</v>
      </c>
      <c r="H35" s="34" t="s">
        <v>12</v>
      </c>
      <c r="I35" s="33">
        <v>29</v>
      </c>
      <c r="J35" s="3" t="s">
        <v>10</v>
      </c>
      <c r="K35" s="45">
        <v>29</v>
      </c>
      <c r="L35" s="3"/>
      <c r="M35" s="20"/>
      <c r="N35" s="34" t="s">
        <v>16</v>
      </c>
      <c r="O35" s="33">
        <v>29</v>
      </c>
      <c r="P35" s="3" t="s">
        <v>10</v>
      </c>
      <c r="Q35" s="45">
        <v>29</v>
      </c>
      <c r="R35" s="26" t="s">
        <v>15</v>
      </c>
      <c r="S35" s="31" t="s">
        <v>23</v>
      </c>
      <c r="T35" s="34" t="s">
        <v>12</v>
      </c>
      <c r="U35" s="33">
        <v>29</v>
      </c>
      <c r="V35" s="28" t="s">
        <v>10</v>
      </c>
      <c r="W35" s="54">
        <v>29</v>
      </c>
      <c r="X35" s="43" t="s">
        <v>11</v>
      </c>
      <c r="Y35" s="38">
        <v>29</v>
      </c>
      <c r="AME35"/>
      <c r="AMF35"/>
    </row>
    <row r="36" spans="1:1020" ht="16.899999999999999" customHeight="1">
      <c r="B36" s="3" t="s">
        <v>14</v>
      </c>
      <c r="C36" s="53">
        <v>30</v>
      </c>
      <c r="D36" s="28" t="s">
        <v>10</v>
      </c>
      <c r="E36" s="54">
        <v>30</v>
      </c>
      <c r="F36" s="34" t="s">
        <v>16</v>
      </c>
      <c r="G36" s="33">
        <v>30</v>
      </c>
      <c r="H36" s="28" t="s">
        <v>14</v>
      </c>
      <c r="I36" s="54">
        <v>30</v>
      </c>
      <c r="J36" s="3" t="s">
        <v>15</v>
      </c>
      <c r="K36" s="45">
        <v>30</v>
      </c>
      <c r="L36" s="21"/>
      <c r="M36" s="20"/>
      <c r="N36" s="34" t="s">
        <v>12</v>
      </c>
      <c r="O36" s="33">
        <v>30</v>
      </c>
      <c r="P36" s="3" t="s">
        <v>10</v>
      </c>
      <c r="Q36" s="45">
        <v>30</v>
      </c>
      <c r="R36" s="28" t="s">
        <v>11</v>
      </c>
      <c r="S36" s="54">
        <v>30</v>
      </c>
      <c r="T36" s="3" t="s">
        <v>14</v>
      </c>
      <c r="U36" s="54">
        <v>30</v>
      </c>
      <c r="V36" s="28" t="s">
        <v>10</v>
      </c>
      <c r="W36" s="54">
        <v>30</v>
      </c>
      <c r="X36" s="39" t="s">
        <v>16</v>
      </c>
      <c r="Y36" s="40">
        <v>30</v>
      </c>
      <c r="AME36"/>
      <c r="AMF36"/>
    </row>
    <row r="37" spans="1:1020" ht="16.899999999999999" customHeight="1">
      <c r="B37" s="3"/>
      <c r="C37" s="22"/>
      <c r="D37" s="28" t="s">
        <v>15</v>
      </c>
      <c r="E37" s="54">
        <v>31</v>
      </c>
      <c r="F37" s="3"/>
      <c r="G37" s="23"/>
      <c r="H37" s="28" t="s">
        <v>10</v>
      </c>
      <c r="I37" s="54">
        <v>31</v>
      </c>
      <c r="J37" s="3" t="s">
        <v>11</v>
      </c>
      <c r="K37" s="45">
        <v>31</v>
      </c>
      <c r="L37" s="21"/>
      <c r="M37" s="20"/>
      <c r="N37" s="3" t="s">
        <v>14</v>
      </c>
      <c r="O37" s="45">
        <v>31</v>
      </c>
      <c r="P37" s="21"/>
      <c r="Q37" s="23"/>
      <c r="R37" s="34" t="s">
        <v>16</v>
      </c>
      <c r="S37" s="33">
        <v>31</v>
      </c>
      <c r="T37" s="21"/>
      <c r="U37" s="23"/>
      <c r="V37" s="28" t="s">
        <v>15</v>
      </c>
      <c r="W37" s="54">
        <v>31</v>
      </c>
      <c r="X37" s="39" t="s">
        <v>12</v>
      </c>
      <c r="Y37" s="40">
        <v>31</v>
      </c>
      <c r="AME37"/>
      <c r="AMF37"/>
    </row>
    <row r="38" spans="1:1020" ht="27" customHeight="1">
      <c r="C38" s="4"/>
      <c r="D38" s="4"/>
      <c r="E38" s="5"/>
      <c r="F38" s="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1020" ht="24.75" customHeight="1">
      <c r="A39" s="57" t="s">
        <v>26</v>
      </c>
      <c r="B39" s="12" t="s">
        <v>27</v>
      </c>
      <c r="C39" s="59">
        <f>7*9+4</f>
        <v>67</v>
      </c>
      <c r="D39" s="60"/>
      <c r="E39" s="59">
        <f>7*10</f>
        <v>70</v>
      </c>
      <c r="F39" s="60"/>
      <c r="G39" s="59">
        <f>7*10</f>
        <v>70</v>
      </c>
      <c r="H39" s="60"/>
      <c r="I39" s="59">
        <f>7*10</f>
        <v>70</v>
      </c>
      <c r="J39" s="60"/>
      <c r="K39" s="59">
        <f>7*10</f>
        <v>70</v>
      </c>
      <c r="L39" s="60"/>
      <c r="M39" s="59">
        <f>7*5</f>
        <v>35</v>
      </c>
      <c r="N39" s="60"/>
      <c r="O39" s="59">
        <f>7*6</f>
        <v>42</v>
      </c>
      <c r="P39" s="60"/>
      <c r="Q39" s="59">
        <f>11*7-2</f>
        <v>75</v>
      </c>
      <c r="R39" s="60"/>
      <c r="S39" s="59">
        <f>7</f>
        <v>7</v>
      </c>
      <c r="T39" s="60"/>
      <c r="U39" s="59">
        <v>0</v>
      </c>
      <c r="V39" s="60"/>
      <c r="W39" s="59">
        <v>0</v>
      </c>
      <c r="X39" s="60"/>
      <c r="Y39" s="59">
        <v>0</v>
      </c>
      <c r="AA39" s="61">
        <f>SUM(C39:Y39)</f>
        <v>506</v>
      </c>
    </row>
    <row r="40" spans="1:1020" ht="21" customHeight="1">
      <c r="A40" s="51" t="s">
        <v>28</v>
      </c>
      <c r="B40" s="13" t="s">
        <v>27</v>
      </c>
      <c r="C40" s="64">
        <v>2</v>
      </c>
      <c r="D40" s="65"/>
      <c r="E40" s="64"/>
      <c r="F40" s="65"/>
      <c r="G40" s="64"/>
      <c r="H40" s="65"/>
      <c r="I40" s="64"/>
      <c r="J40" s="65"/>
      <c r="K40" s="64"/>
      <c r="L40" s="65"/>
      <c r="M40" s="64"/>
      <c r="N40" s="65"/>
      <c r="O40" s="64"/>
      <c r="P40" s="65"/>
      <c r="Q40" s="64"/>
      <c r="R40" s="65"/>
      <c r="S40" s="64"/>
      <c r="T40" s="65"/>
      <c r="U40" s="64">
        <v>1</v>
      </c>
      <c r="V40" s="65"/>
      <c r="W40" s="64"/>
      <c r="X40" s="65"/>
      <c r="Y40" s="64"/>
      <c r="AA40" s="62">
        <f>SUM(C40:Y40)</f>
        <v>3</v>
      </c>
    </row>
    <row r="41" spans="1:1020" ht="27" customHeight="1">
      <c r="A41" s="14" t="s">
        <v>29</v>
      </c>
      <c r="B41" s="13" t="s">
        <v>30</v>
      </c>
      <c r="C41" s="4"/>
      <c r="D41" s="17"/>
      <c r="E41" s="5"/>
      <c r="F41" s="17"/>
      <c r="G41" s="5"/>
      <c r="H41" s="17"/>
      <c r="I41" s="5"/>
      <c r="J41" s="17"/>
      <c r="K41" s="5"/>
      <c r="L41" s="17"/>
      <c r="M41" s="5"/>
      <c r="N41" s="17"/>
      <c r="O41" s="5"/>
      <c r="P41" s="17"/>
      <c r="Q41" s="5"/>
      <c r="R41" s="17"/>
      <c r="S41" s="5"/>
      <c r="T41" s="17"/>
      <c r="U41" s="5"/>
      <c r="V41" s="17"/>
      <c r="W41" s="5"/>
      <c r="X41" s="17"/>
      <c r="Y41" s="5"/>
      <c r="AA41" s="70">
        <f>AA39+AA40</f>
        <v>509</v>
      </c>
    </row>
    <row r="42" spans="1:1020" ht="24.75" customHeight="1">
      <c r="A42" s="58" t="s">
        <v>32</v>
      </c>
      <c r="B42" s="13" t="s">
        <v>27</v>
      </c>
      <c r="C42" s="68">
        <f>7*11</f>
        <v>77</v>
      </c>
      <c r="D42" s="63"/>
      <c r="E42" s="68">
        <f>7*13</f>
        <v>91</v>
      </c>
      <c r="F42" s="63"/>
      <c r="G42" s="68">
        <f>7*10</f>
        <v>70</v>
      </c>
      <c r="H42" s="63"/>
      <c r="I42" s="68">
        <f>11*7</f>
        <v>77</v>
      </c>
      <c r="J42" s="63"/>
      <c r="K42" s="68">
        <f>7*12</f>
        <v>84</v>
      </c>
      <c r="L42" s="63"/>
      <c r="M42" s="68">
        <f>7*15</f>
        <v>105</v>
      </c>
      <c r="N42" s="63"/>
      <c r="O42" s="68">
        <f>7*15</f>
        <v>105</v>
      </c>
      <c r="P42" s="63"/>
      <c r="Q42" s="68">
        <f>7*10</f>
        <v>70</v>
      </c>
      <c r="R42" s="63"/>
      <c r="S42" s="68">
        <f>7*18</f>
        <v>126</v>
      </c>
      <c r="T42" s="63"/>
      <c r="U42" s="68">
        <f>7*17</f>
        <v>119</v>
      </c>
      <c r="V42" s="63"/>
      <c r="W42" s="68">
        <f>7*22</f>
        <v>154</v>
      </c>
      <c r="X42" s="63"/>
      <c r="Y42" s="68">
        <f>7*15</f>
        <v>105</v>
      </c>
      <c r="Z42" s="69"/>
      <c r="AA42" s="67">
        <f>SUM(C42:Y42)</f>
        <v>1183</v>
      </c>
    </row>
    <row r="43" spans="1:1020" ht="18.75" customHeight="1">
      <c r="A43" s="15"/>
      <c r="B43" s="16"/>
      <c r="C43" s="17"/>
      <c r="D43" s="17"/>
      <c r="E43" s="18"/>
      <c r="F43" s="17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9"/>
    </row>
    <row r="44" spans="1:1020" ht="27.75" customHeight="1">
      <c r="C44" s="8"/>
      <c r="D44" s="8"/>
      <c r="E44" s="89" t="s">
        <v>18</v>
      </c>
      <c r="F44" s="89"/>
      <c r="G44" s="89"/>
      <c r="H44" s="5"/>
      <c r="I44" s="44" t="s">
        <v>31</v>
      </c>
      <c r="J44" s="5"/>
      <c r="M44" s="90" t="str">
        <f>"Total heures Enseignements : "&amp;AA39</f>
        <v>Total heures Enseignements : 506</v>
      </c>
      <c r="N44" s="90"/>
      <c r="O44" s="90"/>
      <c r="P44" s="90"/>
      <c r="Q44" s="90"/>
      <c r="R44" s="7"/>
      <c r="U44" s="91" t="str">
        <f>"Total heures Entreprise : "&amp;AA42</f>
        <v>Total heures Entreprise : 1183</v>
      </c>
      <c r="V44" s="92"/>
      <c r="W44" s="92"/>
      <c r="X44" s="92"/>
      <c r="Y44" s="93"/>
    </row>
    <row r="45" spans="1:1020" ht="27.75" customHeight="1">
      <c r="C45" s="8"/>
      <c r="D45" s="8"/>
      <c r="E45" s="9"/>
      <c r="F45" s="9"/>
      <c r="G45" s="9"/>
      <c r="H45" s="9"/>
      <c r="I45" s="9"/>
      <c r="J45" s="9"/>
      <c r="K45" s="9"/>
      <c r="L45" s="9"/>
      <c r="M45" s="80" t="str">
        <f>"Total heures Rentrée, soutenance : "&amp;AA40</f>
        <v>Total heures Rentrée, soutenance : 3</v>
      </c>
      <c r="N45" s="80"/>
      <c r="O45" s="80"/>
      <c r="P45" s="80"/>
      <c r="Q45" s="80"/>
      <c r="R45" s="9"/>
      <c r="S45" s="9"/>
      <c r="T45" s="9"/>
      <c r="U45" s="9"/>
      <c r="V45" s="9"/>
      <c r="W45" s="9"/>
      <c r="X45" s="10"/>
      <c r="Y45" s="6"/>
    </row>
    <row r="46" spans="1:1020" ht="26.25" customHeight="1">
      <c r="C46" s="8"/>
      <c r="D46" s="8"/>
      <c r="E46" s="9"/>
      <c r="F46" s="9"/>
      <c r="G46" s="9"/>
      <c r="H46" s="9"/>
      <c r="I46" s="9"/>
      <c r="J46" s="9"/>
      <c r="K46" s="9"/>
      <c r="L46" s="9"/>
      <c r="M46" s="79" t="str">
        <f>"Total heures IUT :                   "&amp;AA41</f>
        <v>Total heures IUT :                   509</v>
      </c>
      <c r="N46" s="79"/>
      <c r="O46" s="79"/>
      <c r="P46" s="79"/>
      <c r="Q46" s="79"/>
      <c r="R46" s="9"/>
      <c r="S46" s="9"/>
      <c r="T46" s="9"/>
      <c r="U46" s="9"/>
      <c r="V46" s="9"/>
      <c r="W46" s="9"/>
      <c r="X46" s="10"/>
      <c r="Y46" s="6"/>
    </row>
    <row r="47" spans="1:1020" ht="14.25" customHeight="1">
      <c r="A47" s="84" t="s">
        <v>37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</row>
    <row r="48" spans="1:1020" ht="53.25" customHeight="1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</row>
  </sheetData>
  <mergeCells count="23">
    <mergeCell ref="AB6:AD6"/>
    <mergeCell ref="A47:Y48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E44:G44"/>
    <mergeCell ref="M44:Q44"/>
    <mergeCell ref="U44:Y44"/>
    <mergeCell ref="B1:Y1"/>
    <mergeCell ref="E2:Y2"/>
    <mergeCell ref="E3:Y3"/>
    <mergeCell ref="E4:Y4"/>
    <mergeCell ref="M46:Q46"/>
    <mergeCell ref="M45:Q45"/>
    <mergeCell ref="X6:Y6"/>
  </mergeCells>
  <printOptions horizontalCentered="1"/>
  <pageMargins left="0" right="0" top="0.19685039370078741" bottom="0" header="0" footer="0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366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BUT 3A 2023 2025</vt:lpstr>
      <vt:lpstr>'BUT 3A 2023 2025'!Zone_d_impression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Admin_Orvain</dc:creator>
  <dc:description/>
  <cp:lastModifiedBy>Fabienne Jort</cp:lastModifiedBy>
  <cp:revision>40</cp:revision>
  <cp:lastPrinted>2024-01-23T09:35:08Z</cp:lastPrinted>
  <dcterms:created xsi:type="dcterms:W3CDTF">2022-03-24T05:35:34Z</dcterms:created>
  <dcterms:modified xsi:type="dcterms:W3CDTF">2024-12-03T08:10:55Z</dcterms:modified>
  <dc:language>fr-FR</dc:language>
</cp:coreProperties>
</file>