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ilippe\Documents\cnam\enseignements\GDN100\"/>
    </mc:Choice>
  </mc:AlternateContent>
  <bookViews>
    <workbookView xWindow="0" yWindow="0" windowWidth="18768" windowHeight="11052" firstSheet="1" activeTab="1"/>
  </bookViews>
  <sheets>
    <sheet name="6 adjectifs par rôle" sheetId="3" state="hidden" r:id="rId1"/>
    <sheet name="saisie" sheetId="5" r:id="rId2"/>
    <sheet name="calcul" sheetId="4" state="hidden" r:id="rId3"/>
    <sheet name="résultat" sheetId="6" state="hidden" r:id="rId4"/>
    <sheet name="positionnement" sheetId="7" state="hidden" r:id="rId5"/>
    <sheet name="positionnement " sheetId="9" r:id="rId6"/>
  </sheets>
  <definedNames>
    <definedName name="_xlnm._FilterDatabase" localSheetId="0" hidden="1">'6 adjectifs par rôle'!$A$1:$C$55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9" l="1"/>
  <c r="A3" i="9"/>
  <c r="A1" i="9"/>
  <c r="B22" i="4" l="1"/>
  <c r="B23" i="4"/>
  <c r="B24" i="4"/>
  <c r="B25" i="4"/>
  <c r="B26" i="4"/>
  <c r="B27" i="4"/>
  <c r="B28" i="4"/>
  <c r="B21" i="4"/>
  <c r="H24" i="5" l="1"/>
  <c r="E24" i="5"/>
  <c r="B24" i="5"/>
  <c r="B48" i="4"/>
  <c r="H48" i="4" s="1"/>
  <c r="B49" i="4"/>
  <c r="D49" i="4" s="1"/>
  <c r="B50" i="4"/>
  <c r="D50" i="4" s="1"/>
  <c r="B51" i="4"/>
  <c r="H51" i="4" s="1"/>
  <c r="B52" i="4"/>
  <c r="H52" i="4" s="1"/>
  <c r="B53" i="4"/>
  <c r="D53" i="4" s="1"/>
  <c r="B54" i="4"/>
  <c r="D54" i="4" s="1"/>
  <c r="B55" i="4"/>
  <c r="D55" i="4" s="1"/>
  <c r="B47" i="4"/>
  <c r="D47" i="4" s="1"/>
  <c r="I22" i="5"/>
  <c r="A55" i="4" s="1"/>
  <c r="B39" i="4"/>
  <c r="D39" i="4" s="1"/>
  <c r="B40" i="4"/>
  <c r="H40" i="4" s="1"/>
  <c r="B41" i="4"/>
  <c r="D41" i="4" s="1"/>
  <c r="B42" i="4"/>
  <c r="D42" i="4" s="1"/>
  <c r="B43" i="4"/>
  <c r="H43" i="4" s="1"/>
  <c r="B44" i="4"/>
  <c r="H44" i="4" s="1"/>
  <c r="B45" i="4"/>
  <c r="D45" i="4" s="1"/>
  <c r="B46" i="4"/>
  <c r="D46" i="4" s="1"/>
  <c r="B38" i="4"/>
  <c r="D38" i="4" s="1"/>
  <c r="B30" i="4"/>
  <c r="D30" i="4" s="1"/>
  <c r="B31" i="4"/>
  <c r="D31" i="4" s="1"/>
  <c r="B32" i="4"/>
  <c r="H32" i="4" s="1"/>
  <c r="B33" i="4"/>
  <c r="D33" i="4" s="1"/>
  <c r="B34" i="4"/>
  <c r="D34" i="4" s="1"/>
  <c r="B35" i="4"/>
  <c r="H35" i="4" s="1"/>
  <c r="B36" i="4"/>
  <c r="H36" i="4" s="1"/>
  <c r="B37" i="4"/>
  <c r="D37" i="4" s="1"/>
  <c r="B29" i="4"/>
  <c r="D29" i="4" s="1"/>
  <c r="B20" i="4"/>
  <c r="H20" i="4" s="1"/>
  <c r="B12" i="4"/>
  <c r="H12" i="4" s="1"/>
  <c r="B13" i="4"/>
  <c r="D13" i="4" s="1"/>
  <c r="B14" i="4"/>
  <c r="D14" i="4" s="1"/>
  <c r="B15" i="4"/>
  <c r="D15" i="4" s="1"/>
  <c r="B16" i="4"/>
  <c r="H16" i="4" s="1"/>
  <c r="B17" i="4"/>
  <c r="D17" i="4" s="1"/>
  <c r="B18" i="4"/>
  <c r="D18" i="4" s="1"/>
  <c r="B19" i="4"/>
  <c r="H19" i="4" s="1"/>
  <c r="B11" i="4"/>
  <c r="H11" i="4" s="1"/>
  <c r="B3" i="4"/>
  <c r="H3" i="4" s="1"/>
  <c r="B4" i="4"/>
  <c r="H4" i="4" s="1"/>
  <c r="B5" i="4"/>
  <c r="D5" i="4" s="1"/>
  <c r="B6" i="4"/>
  <c r="D6" i="4" s="1"/>
  <c r="B7" i="4"/>
  <c r="D7" i="4" s="1"/>
  <c r="B8" i="4"/>
  <c r="H8" i="4" s="1"/>
  <c r="B9" i="4"/>
  <c r="D9" i="4" s="1"/>
  <c r="B10" i="4"/>
  <c r="D10" i="4" s="1"/>
  <c r="D21" i="4"/>
  <c r="D22" i="4"/>
  <c r="D23" i="4"/>
  <c r="H24" i="4"/>
  <c r="D25" i="4"/>
  <c r="D26" i="4"/>
  <c r="H27" i="4"/>
  <c r="H28" i="4"/>
  <c r="B2" i="4"/>
  <c r="D2" i="4" s="1"/>
  <c r="I5" i="5"/>
  <c r="A38" i="4" s="1"/>
  <c r="I6" i="5"/>
  <c r="A39" i="4" s="1"/>
  <c r="I7" i="5"/>
  <c r="A40" i="4" s="1"/>
  <c r="I8" i="5"/>
  <c r="A41" i="4" s="1"/>
  <c r="I9" i="5"/>
  <c r="A42" i="4" s="1"/>
  <c r="I10" i="5"/>
  <c r="A43" i="4" s="1"/>
  <c r="I11" i="5"/>
  <c r="A44" i="4" s="1"/>
  <c r="I12" i="5"/>
  <c r="A45" i="4" s="1"/>
  <c r="I13" i="5"/>
  <c r="A46" i="4" s="1"/>
  <c r="F58" i="5"/>
  <c r="I21" i="5"/>
  <c r="A54" i="4" s="1"/>
  <c r="I20" i="5"/>
  <c r="A53" i="4" s="1"/>
  <c r="I19" i="5"/>
  <c r="A52" i="4" s="1"/>
  <c r="I18" i="5"/>
  <c r="A51" i="4" s="1"/>
  <c r="I17" i="5"/>
  <c r="A50" i="4" s="1"/>
  <c r="I16" i="5"/>
  <c r="A49" i="4" s="1"/>
  <c r="I15" i="5"/>
  <c r="A48" i="4" s="1"/>
  <c r="I14" i="5"/>
  <c r="A47" i="4" s="1"/>
  <c r="F22" i="5"/>
  <c r="A37" i="4" s="1"/>
  <c r="F21" i="5"/>
  <c r="A36" i="4" s="1"/>
  <c r="F20" i="5"/>
  <c r="A35" i="4" s="1"/>
  <c r="F19" i="5"/>
  <c r="A34" i="4" s="1"/>
  <c r="F18" i="5"/>
  <c r="A33" i="4" s="1"/>
  <c r="F17" i="5"/>
  <c r="A32" i="4" s="1"/>
  <c r="F16" i="5"/>
  <c r="A31" i="4" s="1"/>
  <c r="F15" i="5"/>
  <c r="A30" i="4" s="1"/>
  <c r="F14" i="5"/>
  <c r="A29" i="4" s="1"/>
  <c r="F13" i="5"/>
  <c r="A28" i="4" s="1"/>
  <c r="F12" i="5"/>
  <c r="A27" i="4" s="1"/>
  <c r="F11" i="5"/>
  <c r="A26" i="4" s="1"/>
  <c r="F10" i="5"/>
  <c r="A25" i="4" s="1"/>
  <c r="F9" i="5"/>
  <c r="A24" i="4" s="1"/>
  <c r="F8" i="5"/>
  <c r="A23" i="4" s="1"/>
  <c r="F7" i="5"/>
  <c r="A22" i="4" s="1"/>
  <c r="F6" i="5"/>
  <c r="A21" i="4" s="1"/>
  <c r="F5" i="5"/>
  <c r="A20" i="4" s="1"/>
  <c r="C22" i="5"/>
  <c r="A19" i="4" s="1"/>
  <c r="C21" i="5"/>
  <c r="A18" i="4" s="1"/>
  <c r="C20" i="5"/>
  <c r="A17" i="4" s="1"/>
  <c r="C19" i="5"/>
  <c r="A16" i="4" s="1"/>
  <c r="C18" i="5"/>
  <c r="A15" i="4" s="1"/>
  <c r="C17" i="5"/>
  <c r="A14" i="4" s="1"/>
  <c r="C16" i="5"/>
  <c r="A13" i="4" s="1"/>
  <c r="C15" i="5"/>
  <c r="A12" i="4" s="1"/>
  <c r="C14" i="5"/>
  <c r="A11" i="4" s="1"/>
  <c r="C13" i="5"/>
  <c r="A10" i="4" s="1"/>
  <c r="C12" i="5"/>
  <c r="A9" i="4" s="1"/>
  <c r="C11" i="5"/>
  <c r="A8" i="4" s="1"/>
  <c r="C10" i="5"/>
  <c r="A7" i="4" s="1"/>
  <c r="C9" i="5"/>
  <c r="A6" i="4" s="1"/>
  <c r="C8" i="5"/>
  <c r="A5" i="4" s="1"/>
  <c r="C7" i="5"/>
  <c r="A4" i="4" s="1"/>
  <c r="C6" i="5"/>
  <c r="A3" i="4" s="1"/>
  <c r="C5" i="5"/>
  <c r="A2" i="4" s="1"/>
  <c r="D25" i="5" l="1"/>
  <c r="D44" i="4"/>
  <c r="D28" i="4"/>
  <c r="D24" i="4"/>
  <c r="D16" i="4"/>
  <c r="H50" i="4"/>
  <c r="H42" i="4"/>
  <c r="H22" i="4"/>
  <c r="D48" i="4"/>
  <c r="H10" i="4"/>
  <c r="D12" i="4"/>
  <c r="H38" i="4"/>
  <c r="D40" i="4"/>
  <c r="D8" i="4"/>
  <c r="H34" i="4"/>
  <c r="D36" i="4"/>
  <c r="D4" i="4"/>
  <c r="H30" i="4"/>
  <c r="D32" i="4"/>
  <c r="H54" i="4"/>
  <c r="H26" i="4"/>
  <c r="H49" i="4"/>
  <c r="D52" i="4"/>
  <c r="D20" i="4"/>
  <c r="H46" i="4"/>
  <c r="H6" i="4"/>
  <c r="D51" i="4"/>
  <c r="D43" i="4"/>
  <c r="D35" i="4"/>
  <c r="D27" i="4"/>
  <c r="D19" i="4"/>
  <c r="D11" i="4"/>
  <c r="D3" i="4"/>
  <c r="H41" i="4"/>
  <c r="H33" i="4"/>
  <c r="H25" i="4"/>
  <c r="H17" i="4"/>
  <c r="H9" i="4"/>
  <c r="H18" i="4"/>
  <c r="H2" i="4"/>
  <c r="H55" i="4"/>
  <c r="H47" i="4"/>
  <c r="H39" i="4"/>
  <c r="H31" i="4"/>
  <c r="H23" i="4"/>
  <c r="H15" i="4"/>
  <c r="H7" i="4"/>
  <c r="H14" i="4"/>
  <c r="H53" i="4"/>
  <c r="H45" i="4"/>
  <c r="H37" i="4"/>
  <c r="H29" i="4"/>
  <c r="H21" i="4"/>
  <c r="H13" i="4"/>
  <c r="H5" i="4"/>
  <c r="H59" i="4" l="1"/>
  <c r="K59" i="4" s="1"/>
  <c r="D59" i="4"/>
  <c r="H61" i="4"/>
  <c r="K61" i="4" s="1"/>
  <c r="F25" i="5"/>
  <c r="H58" i="4"/>
  <c r="K58" i="4" s="1"/>
  <c r="H62" i="4"/>
  <c r="K62" i="4" s="1"/>
  <c r="H57" i="4"/>
  <c r="K57" i="4" s="1"/>
  <c r="H63" i="4"/>
  <c r="K63" i="4" s="1"/>
  <c r="H64" i="4"/>
  <c r="K64" i="4" s="1"/>
  <c r="H65" i="4"/>
  <c r="K65" i="4" s="1"/>
  <c r="D57" i="4"/>
  <c r="D58" i="4"/>
  <c r="H60" i="4"/>
  <c r="K60" i="4" s="1"/>
  <c r="D60" i="4" l="1"/>
  <c r="E58" i="4" s="1"/>
  <c r="F58" i="4" s="1"/>
  <c r="H66" i="4"/>
  <c r="I60" i="4" s="1"/>
  <c r="J60" i="4" s="1"/>
  <c r="E59" i="4" l="1"/>
  <c r="F59" i="4" s="1"/>
  <c r="E57" i="4"/>
  <c r="F57" i="4" s="1"/>
  <c r="I61" i="4"/>
  <c r="J61" i="4" s="1"/>
  <c r="I64" i="4"/>
  <c r="J64" i="4" s="1"/>
  <c r="I57" i="4"/>
  <c r="J57" i="4" s="1"/>
  <c r="I59" i="4"/>
  <c r="J59" i="4" s="1"/>
  <c r="I65" i="4"/>
  <c r="J65" i="4" s="1"/>
  <c r="I58" i="4"/>
  <c r="J58" i="4" s="1"/>
  <c r="I63" i="4"/>
  <c r="J63" i="4" s="1"/>
  <c r="I62" i="4"/>
  <c r="J62" i="4" s="1"/>
  <c r="F60" i="4" l="1"/>
  <c r="F61" i="4" s="1"/>
  <c r="J66" i="4"/>
  <c r="J67" i="4" s="1"/>
  <c r="E60" i="4"/>
  <c r="I66" i="4"/>
  <c r="C2" i="6" l="1"/>
  <c r="C4" i="6"/>
  <c r="F26" i="5"/>
</calcChain>
</file>

<file path=xl/sharedStrings.xml><?xml version="1.0" encoding="utf-8"?>
<sst xmlns="http://schemas.openxmlformats.org/spreadsheetml/2006/main" count="209" uniqueCount="79">
  <si>
    <t>concepteur</t>
  </si>
  <si>
    <t>imaginatif</t>
  </si>
  <si>
    <t>créatif</t>
  </si>
  <si>
    <t>innovant</t>
  </si>
  <si>
    <t>original</t>
  </si>
  <si>
    <t>intuitif</t>
  </si>
  <si>
    <t>ingénieux</t>
  </si>
  <si>
    <t>ouvert</t>
  </si>
  <si>
    <t>dynamique</t>
  </si>
  <si>
    <t>enthousiaste</t>
  </si>
  <si>
    <t>entreprenant</t>
  </si>
  <si>
    <t>communicatif</t>
  </si>
  <si>
    <t>extraverti</t>
  </si>
  <si>
    <t>promoteur</t>
  </si>
  <si>
    <t>dévoué</t>
  </si>
  <si>
    <t>méthodique</t>
  </si>
  <si>
    <t>discipliné</t>
  </si>
  <si>
    <t xml:space="preserve">ordonné </t>
  </si>
  <si>
    <t>fiable</t>
  </si>
  <si>
    <t>efficace</t>
  </si>
  <si>
    <t>pragmatique</t>
  </si>
  <si>
    <t>organisateur</t>
  </si>
  <si>
    <t>énergique</t>
  </si>
  <si>
    <t>propulseur</t>
  </si>
  <si>
    <t>moteur</t>
  </si>
  <si>
    <t>fonceur</t>
  </si>
  <si>
    <t>soutien</t>
  </si>
  <si>
    <t>empathique</t>
  </si>
  <si>
    <t>conciliant</t>
  </si>
  <si>
    <t>coopératif</t>
  </si>
  <si>
    <t>spécialiste</t>
  </si>
  <si>
    <t>déterminé</t>
  </si>
  <si>
    <t>autonome</t>
  </si>
  <si>
    <t>concentré</t>
  </si>
  <si>
    <t>féru</t>
  </si>
  <si>
    <t>compétent</t>
  </si>
  <si>
    <t>pointu</t>
  </si>
  <si>
    <t>finisseur</t>
  </si>
  <si>
    <t>appliqué</t>
  </si>
  <si>
    <t>consciencieux</t>
  </si>
  <si>
    <t>méticuleux</t>
  </si>
  <si>
    <t>perfectionniste</t>
  </si>
  <si>
    <t>concret</t>
  </si>
  <si>
    <t>contrôleur</t>
  </si>
  <si>
    <t>précis</t>
  </si>
  <si>
    <t>objectif</t>
  </si>
  <si>
    <t>modéré</t>
  </si>
  <si>
    <t>factuel</t>
  </si>
  <si>
    <t>coordinateur</t>
  </si>
  <si>
    <t>confiant</t>
  </si>
  <si>
    <t>diplomate</t>
  </si>
  <si>
    <t>efficient</t>
  </si>
  <si>
    <t>focalisé</t>
  </si>
  <si>
    <t>holistique</t>
  </si>
  <si>
    <t>assidu</t>
  </si>
  <si>
    <t>critique</t>
  </si>
  <si>
    <t>rôle</t>
  </si>
  <si>
    <t>adjectif</t>
  </si>
  <si>
    <t>souple</t>
  </si>
  <si>
    <t>résilient</t>
  </si>
  <si>
    <t>réflexion</t>
  </si>
  <si>
    <t>action</t>
  </si>
  <si>
    <t>relation</t>
  </si>
  <si>
    <t>orientation</t>
  </si>
  <si>
    <t>négociateur</t>
  </si>
  <si>
    <t>pointilleux</t>
  </si>
  <si>
    <t>anticipateur</t>
  </si>
  <si>
    <t>affable</t>
  </si>
  <si>
    <t>aimable</t>
  </si>
  <si>
    <t xml:space="preserve">Rôle : </t>
  </si>
  <si>
    <t xml:space="preserve">Orientation : </t>
  </si>
  <si>
    <t>sélection</t>
  </si>
  <si>
    <t>Rôles en équipe</t>
  </si>
  <si>
    <t>à éviter</t>
  </si>
  <si>
    <t>possibles</t>
  </si>
  <si>
    <t>préférés</t>
  </si>
  <si>
    <t>/!\ ne se substitue pas aux questionnaires et aux rapports de www.belbin.fr</t>
  </si>
  <si>
    <t>usage réservé à des fins pédagogique exclusivement</t>
  </si>
  <si>
    <t>Approche Belbin - modèle de calcul par Philippe Brutus - CaenSup Sainte-Ursule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</si>
</sst>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right"/>
      <protection locked="0"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Protection="1">
      <protection hidden="1"/>
    </xf>
    <xf numFmtId="0" fontId="0" fillId="4" borderId="9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11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 textRotation="90"/>
      <protection hidden="1"/>
    </xf>
    <xf numFmtId="0" fontId="0" fillId="0" borderId="0" xfId="0" applyAlignment="1" applyProtection="1">
      <alignment horizontal="center" textRotation="90"/>
      <protection hidden="1"/>
    </xf>
    <xf numFmtId="0" fontId="0" fillId="0" borderId="10" xfId="0" applyBorder="1" applyAlignment="1" applyProtection="1">
      <alignment horizontal="center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3" xfId="0" applyFill="1" applyBorder="1" applyAlignment="1" applyProtection="1">
      <alignment horizontal="center" vertical="center" textRotation="90"/>
      <protection hidden="1"/>
    </xf>
    <xf numFmtId="0" fontId="0" fillId="4" borderId="8" xfId="0" applyFill="1" applyBorder="1" applyAlignment="1" applyProtection="1">
      <alignment horizontal="center" vertical="center" textRotation="90"/>
      <protection hidden="1"/>
    </xf>
    <xf numFmtId="0" fontId="0" fillId="3" borderId="0" xfId="0" applyFill="1" applyAlignment="1" applyProtection="1">
      <alignment horizontal="center" vertical="center" textRotation="90"/>
      <protection hidden="1"/>
    </xf>
    <xf numFmtId="0" fontId="0" fillId="2" borderId="0" xfId="0" applyFill="1" applyAlignment="1" applyProtection="1">
      <alignment horizontal="center" vertical="center" textRotation="90"/>
      <protection hidden="1"/>
    </xf>
    <xf numFmtId="0" fontId="0" fillId="0" borderId="0" xfId="1" applyNumberFormat="1" applyFont="1" applyProtection="1">
      <protection hidden="1"/>
    </xf>
    <xf numFmtId="0" fontId="0" fillId="0" borderId="0" xfId="0" applyAlignment="1" applyProtection="1">
      <alignment horizontal="right"/>
      <protection hidden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63500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635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4F1-413A-A771-1D8E0F336924}"/>
              </c:ext>
            </c:extLst>
          </c:dPt>
          <c:yVal>
            <c:numRef>
              <c:f>calcul!$K$57:$K$65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F1-413A-A771-1D8E0F336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059648"/>
        <c:axId val="387058992"/>
      </c:scatterChart>
      <c:valAx>
        <c:axId val="387059648"/>
        <c:scaling>
          <c:orientation val="minMax"/>
          <c:max val="10"/>
          <c:min val="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7058992"/>
        <c:crosses val="autoZero"/>
        <c:crossBetween val="midCat"/>
        <c:majorUnit val="1"/>
        <c:minorUnit val="1"/>
      </c:valAx>
      <c:valAx>
        <c:axId val="387058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7059648"/>
        <c:crossesAt val="-2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3</xdr:row>
      <xdr:rowOff>43963</xdr:rowOff>
    </xdr:from>
    <xdr:to>
      <xdr:col>12</xdr:col>
      <xdr:colOff>78154</xdr:colOff>
      <xdr:row>15</xdr:row>
      <xdr:rowOff>148045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6" sqref="A56"/>
    </sheetView>
  </sheetViews>
  <sheetFormatPr baseColWidth="10" defaultRowHeight="14.4" x14ac:dyDescent="0.3"/>
  <cols>
    <col min="1" max="3" width="14.77734375" style="4" customWidth="1"/>
    <col min="4" max="16384" width="11.5546875" style="4"/>
  </cols>
  <sheetData>
    <row r="1" spans="1:3" x14ac:dyDescent="0.3">
      <c r="A1" s="4" t="s">
        <v>56</v>
      </c>
      <c r="B1" s="4" t="s">
        <v>57</v>
      </c>
      <c r="C1" s="4" t="s">
        <v>63</v>
      </c>
    </row>
    <row r="2" spans="1:3" x14ac:dyDescent="0.3">
      <c r="A2" s="4" t="s">
        <v>26</v>
      </c>
      <c r="B2" s="4" t="s">
        <v>67</v>
      </c>
      <c r="C2" s="4" t="s">
        <v>62</v>
      </c>
    </row>
    <row r="3" spans="1:3" x14ac:dyDescent="0.3">
      <c r="A3" s="4" t="s">
        <v>48</v>
      </c>
      <c r="B3" s="4" t="s">
        <v>68</v>
      </c>
      <c r="C3" s="4" t="s">
        <v>62</v>
      </c>
    </row>
    <row r="4" spans="1:3" x14ac:dyDescent="0.3">
      <c r="A4" s="4" t="s">
        <v>13</v>
      </c>
      <c r="B4" s="4" t="s">
        <v>66</v>
      </c>
      <c r="C4" s="4" t="s">
        <v>62</v>
      </c>
    </row>
    <row r="5" spans="1:3" x14ac:dyDescent="0.3">
      <c r="A5" s="4" t="s">
        <v>37</v>
      </c>
      <c r="B5" s="4" t="s">
        <v>38</v>
      </c>
      <c r="C5" s="4" t="s">
        <v>61</v>
      </c>
    </row>
    <row r="6" spans="1:3" x14ac:dyDescent="0.3">
      <c r="A6" s="4" t="s">
        <v>23</v>
      </c>
      <c r="B6" s="4" t="s">
        <v>54</v>
      </c>
      <c r="C6" s="4" t="s">
        <v>61</v>
      </c>
    </row>
    <row r="7" spans="1:3" x14ac:dyDescent="0.3">
      <c r="A7" s="4" t="s">
        <v>30</v>
      </c>
      <c r="B7" s="4" t="s">
        <v>32</v>
      </c>
      <c r="C7" s="4" t="s">
        <v>60</v>
      </c>
    </row>
    <row r="8" spans="1:3" x14ac:dyDescent="0.3">
      <c r="A8" s="4" t="s">
        <v>13</v>
      </c>
      <c r="B8" s="4" t="s">
        <v>11</v>
      </c>
      <c r="C8" s="4" t="s">
        <v>62</v>
      </c>
    </row>
    <row r="9" spans="1:3" x14ac:dyDescent="0.3">
      <c r="A9" s="4" t="s">
        <v>30</v>
      </c>
      <c r="B9" s="4" t="s">
        <v>35</v>
      </c>
      <c r="C9" s="4" t="s">
        <v>60</v>
      </c>
    </row>
    <row r="10" spans="1:3" x14ac:dyDescent="0.3">
      <c r="A10" s="4" t="s">
        <v>30</v>
      </c>
      <c r="B10" s="4" t="s">
        <v>33</v>
      </c>
      <c r="C10" s="4" t="s">
        <v>60</v>
      </c>
    </row>
    <row r="11" spans="1:3" x14ac:dyDescent="0.3">
      <c r="A11" s="4" t="s">
        <v>26</v>
      </c>
      <c r="B11" s="4" t="s">
        <v>28</v>
      </c>
      <c r="C11" s="4" t="s">
        <v>62</v>
      </c>
    </row>
    <row r="12" spans="1:3" x14ac:dyDescent="0.3">
      <c r="A12" s="4" t="s">
        <v>37</v>
      </c>
      <c r="B12" s="4" t="s">
        <v>42</v>
      </c>
      <c r="C12" s="4" t="s">
        <v>61</v>
      </c>
    </row>
    <row r="13" spans="1:3" x14ac:dyDescent="0.3">
      <c r="A13" s="4" t="s">
        <v>48</v>
      </c>
      <c r="B13" s="4" t="s">
        <v>49</v>
      </c>
      <c r="C13" s="4" t="s">
        <v>62</v>
      </c>
    </row>
    <row r="14" spans="1:3" x14ac:dyDescent="0.3">
      <c r="A14" s="4" t="s">
        <v>37</v>
      </c>
      <c r="B14" s="4" t="s">
        <v>39</v>
      </c>
      <c r="C14" s="4" t="s">
        <v>61</v>
      </c>
    </row>
    <row r="15" spans="1:3" x14ac:dyDescent="0.3">
      <c r="A15" s="4" t="s">
        <v>26</v>
      </c>
      <c r="B15" s="4" t="s">
        <v>29</v>
      </c>
      <c r="C15" s="4" t="s">
        <v>62</v>
      </c>
    </row>
    <row r="16" spans="1:3" x14ac:dyDescent="0.3">
      <c r="A16" s="4" t="s">
        <v>0</v>
      </c>
      <c r="B16" s="4" t="s">
        <v>2</v>
      </c>
      <c r="C16" s="4" t="s">
        <v>60</v>
      </c>
    </row>
    <row r="17" spans="1:3" x14ac:dyDescent="0.3">
      <c r="A17" s="4" t="s">
        <v>43</v>
      </c>
      <c r="B17" s="4" t="s">
        <v>55</v>
      </c>
      <c r="C17" s="4" t="s">
        <v>60</v>
      </c>
    </row>
    <row r="18" spans="1:3" x14ac:dyDescent="0.3">
      <c r="A18" s="4" t="s">
        <v>30</v>
      </c>
      <c r="B18" s="4" t="s">
        <v>31</v>
      </c>
      <c r="C18" s="4" t="s">
        <v>60</v>
      </c>
    </row>
    <row r="19" spans="1:3" x14ac:dyDescent="0.3">
      <c r="A19" s="4" t="s">
        <v>21</v>
      </c>
      <c r="B19" s="4" t="s">
        <v>14</v>
      </c>
      <c r="C19" s="4" t="s">
        <v>61</v>
      </c>
    </row>
    <row r="20" spans="1:3" x14ac:dyDescent="0.3">
      <c r="A20" s="4" t="s">
        <v>26</v>
      </c>
      <c r="B20" s="4" t="s">
        <v>50</v>
      </c>
      <c r="C20" s="4" t="s">
        <v>62</v>
      </c>
    </row>
    <row r="21" spans="1:3" x14ac:dyDescent="0.3">
      <c r="A21" s="4" t="s">
        <v>21</v>
      </c>
      <c r="B21" s="4" t="s">
        <v>16</v>
      </c>
      <c r="C21" s="4" t="s">
        <v>61</v>
      </c>
    </row>
    <row r="22" spans="1:3" x14ac:dyDescent="0.3">
      <c r="A22" s="4" t="s">
        <v>13</v>
      </c>
      <c r="B22" s="4" t="s">
        <v>8</v>
      </c>
      <c r="C22" s="4" t="s">
        <v>62</v>
      </c>
    </row>
    <row r="23" spans="1:3" x14ac:dyDescent="0.3">
      <c r="A23" s="4" t="s">
        <v>21</v>
      </c>
      <c r="B23" s="4" t="s">
        <v>19</v>
      </c>
      <c r="C23" s="4" t="s">
        <v>61</v>
      </c>
    </row>
    <row r="24" spans="1:3" x14ac:dyDescent="0.3">
      <c r="A24" s="4" t="s">
        <v>48</v>
      </c>
      <c r="B24" s="4" t="s">
        <v>51</v>
      </c>
      <c r="C24" s="4" t="s">
        <v>62</v>
      </c>
    </row>
    <row r="25" spans="1:3" x14ac:dyDescent="0.3">
      <c r="A25" s="4" t="s">
        <v>26</v>
      </c>
      <c r="B25" s="4" t="s">
        <v>27</v>
      </c>
      <c r="C25" s="4" t="s">
        <v>62</v>
      </c>
    </row>
    <row r="26" spans="1:3" x14ac:dyDescent="0.3">
      <c r="A26" s="4" t="s">
        <v>23</v>
      </c>
      <c r="B26" s="4" t="s">
        <v>22</v>
      </c>
      <c r="C26" s="4" t="s">
        <v>61</v>
      </c>
    </row>
    <row r="27" spans="1:3" x14ac:dyDescent="0.3">
      <c r="A27" s="4" t="s">
        <v>13</v>
      </c>
      <c r="B27" s="4" t="s">
        <v>9</v>
      </c>
      <c r="C27" s="4" t="s">
        <v>62</v>
      </c>
    </row>
    <row r="28" spans="1:3" x14ac:dyDescent="0.3">
      <c r="A28" s="4" t="s">
        <v>23</v>
      </c>
      <c r="B28" s="4" t="s">
        <v>10</v>
      </c>
      <c r="C28" s="4" t="s">
        <v>61</v>
      </c>
    </row>
    <row r="29" spans="1:3" x14ac:dyDescent="0.3">
      <c r="A29" s="4" t="s">
        <v>13</v>
      </c>
      <c r="B29" s="4" t="s">
        <v>12</v>
      </c>
      <c r="C29" s="4" t="s">
        <v>62</v>
      </c>
    </row>
    <row r="30" spans="1:3" x14ac:dyDescent="0.3">
      <c r="A30" s="4" t="s">
        <v>43</v>
      </c>
      <c r="B30" s="4" t="s">
        <v>47</v>
      </c>
      <c r="C30" s="4" t="s">
        <v>60</v>
      </c>
    </row>
    <row r="31" spans="1:3" x14ac:dyDescent="0.3">
      <c r="A31" s="4" t="s">
        <v>30</v>
      </c>
      <c r="B31" s="4" t="s">
        <v>34</v>
      </c>
      <c r="C31" s="4" t="s">
        <v>60</v>
      </c>
    </row>
    <row r="32" spans="1:3" x14ac:dyDescent="0.3">
      <c r="A32" s="4" t="s">
        <v>37</v>
      </c>
      <c r="B32" s="4" t="s">
        <v>18</v>
      </c>
      <c r="C32" s="4" t="s">
        <v>61</v>
      </c>
    </row>
    <row r="33" spans="1:3" x14ac:dyDescent="0.3">
      <c r="A33" s="4" t="s">
        <v>48</v>
      </c>
      <c r="B33" s="4" t="s">
        <v>52</v>
      </c>
      <c r="C33" s="4" t="s">
        <v>62</v>
      </c>
    </row>
    <row r="34" spans="1:3" x14ac:dyDescent="0.3">
      <c r="A34" s="4" t="s">
        <v>23</v>
      </c>
      <c r="B34" s="4" t="s">
        <v>25</v>
      </c>
      <c r="C34" s="4" t="s">
        <v>61</v>
      </c>
    </row>
    <row r="35" spans="1:3" x14ac:dyDescent="0.3">
      <c r="A35" s="4" t="s">
        <v>48</v>
      </c>
      <c r="B35" s="4" t="s">
        <v>53</v>
      </c>
      <c r="C35" s="4" t="s">
        <v>62</v>
      </c>
    </row>
    <row r="36" spans="1:3" x14ac:dyDescent="0.3">
      <c r="A36" s="4" t="s">
        <v>0</v>
      </c>
      <c r="B36" s="4" t="s">
        <v>1</v>
      </c>
      <c r="C36" s="4" t="s">
        <v>60</v>
      </c>
    </row>
    <row r="37" spans="1:3" x14ac:dyDescent="0.3">
      <c r="A37" s="4" t="s">
        <v>0</v>
      </c>
      <c r="B37" s="4" t="s">
        <v>6</v>
      </c>
      <c r="C37" s="4" t="s">
        <v>60</v>
      </c>
    </row>
    <row r="38" spans="1:3" x14ac:dyDescent="0.3">
      <c r="A38" s="4" t="s">
        <v>0</v>
      </c>
      <c r="B38" s="4" t="s">
        <v>3</v>
      </c>
      <c r="C38" s="4" t="s">
        <v>60</v>
      </c>
    </row>
    <row r="39" spans="1:3" x14ac:dyDescent="0.3">
      <c r="A39" s="4" t="s">
        <v>0</v>
      </c>
      <c r="B39" s="4" t="s">
        <v>5</v>
      </c>
      <c r="C39" s="4" t="s">
        <v>60</v>
      </c>
    </row>
    <row r="40" spans="1:3" x14ac:dyDescent="0.3">
      <c r="A40" s="4" t="s">
        <v>21</v>
      </c>
      <c r="B40" s="4" t="s">
        <v>15</v>
      </c>
      <c r="C40" s="4" t="s">
        <v>61</v>
      </c>
    </row>
    <row r="41" spans="1:3" x14ac:dyDescent="0.3">
      <c r="A41" s="4" t="s">
        <v>37</v>
      </c>
      <c r="B41" s="4" t="s">
        <v>40</v>
      </c>
      <c r="C41" s="4" t="s">
        <v>61</v>
      </c>
    </row>
    <row r="42" spans="1:3" x14ac:dyDescent="0.3">
      <c r="A42" s="4" t="s">
        <v>43</v>
      </c>
      <c r="B42" s="4" t="s">
        <v>46</v>
      </c>
      <c r="C42" s="4" t="s">
        <v>60</v>
      </c>
    </row>
    <row r="43" spans="1:3" x14ac:dyDescent="0.3">
      <c r="A43" s="4" t="s">
        <v>23</v>
      </c>
      <c r="B43" s="4" t="s">
        <v>24</v>
      </c>
      <c r="C43" s="4" t="s">
        <v>61</v>
      </c>
    </row>
    <row r="44" spans="1:3" x14ac:dyDescent="0.3">
      <c r="A44" s="4" t="s">
        <v>48</v>
      </c>
      <c r="B44" s="4" t="s">
        <v>64</v>
      </c>
      <c r="C44" s="4" t="s">
        <v>62</v>
      </c>
    </row>
    <row r="45" spans="1:3" x14ac:dyDescent="0.3">
      <c r="A45" s="4" t="s">
        <v>43</v>
      </c>
      <c r="B45" s="4" t="s">
        <v>45</v>
      </c>
      <c r="C45" s="4" t="s">
        <v>60</v>
      </c>
    </row>
    <row r="46" spans="1:3" x14ac:dyDescent="0.3">
      <c r="A46" s="4" t="s">
        <v>21</v>
      </c>
      <c r="B46" s="4" t="s">
        <v>17</v>
      </c>
      <c r="C46" s="4" t="s">
        <v>61</v>
      </c>
    </row>
    <row r="47" spans="1:3" x14ac:dyDescent="0.3">
      <c r="A47" s="4" t="s">
        <v>0</v>
      </c>
      <c r="B47" s="4" t="s">
        <v>4</v>
      </c>
      <c r="C47" s="4" t="s">
        <v>60</v>
      </c>
    </row>
    <row r="48" spans="1:3" x14ac:dyDescent="0.3">
      <c r="A48" s="4" t="s">
        <v>13</v>
      </c>
      <c r="B48" s="4" t="s">
        <v>7</v>
      </c>
      <c r="C48" s="4" t="s">
        <v>62</v>
      </c>
    </row>
    <row r="49" spans="1:3" x14ac:dyDescent="0.3">
      <c r="A49" s="4" t="s">
        <v>37</v>
      </c>
      <c r="B49" s="4" t="s">
        <v>41</v>
      </c>
      <c r="C49" s="4" t="s">
        <v>61</v>
      </c>
    </row>
    <row r="50" spans="1:3" x14ac:dyDescent="0.3">
      <c r="A50" s="4" t="s">
        <v>43</v>
      </c>
      <c r="B50" s="4" t="s">
        <v>65</v>
      </c>
      <c r="C50" s="4" t="s">
        <v>60</v>
      </c>
    </row>
    <row r="51" spans="1:3" x14ac:dyDescent="0.3">
      <c r="A51" s="4" t="s">
        <v>30</v>
      </c>
      <c r="B51" s="4" t="s">
        <v>36</v>
      </c>
      <c r="C51" s="4" t="s">
        <v>60</v>
      </c>
    </row>
    <row r="52" spans="1:3" x14ac:dyDescent="0.3">
      <c r="A52" s="4" t="s">
        <v>21</v>
      </c>
      <c r="B52" s="4" t="s">
        <v>20</v>
      </c>
      <c r="C52" s="4" t="s">
        <v>61</v>
      </c>
    </row>
    <row r="53" spans="1:3" x14ac:dyDescent="0.3">
      <c r="A53" s="4" t="s">
        <v>43</v>
      </c>
      <c r="B53" s="4" t="s">
        <v>44</v>
      </c>
      <c r="C53" s="4" t="s">
        <v>60</v>
      </c>
    </row>
    <row r="54" spans="1:3" x14ac:dyDescent="0.3">
      <c r="A54" s="4" t="s">
        <v>23</v>
      </c>
      <c r="B54" s="4" t="s">
        <v>59</v>
      </c>
      <c r="C54" s="4" t="s">
        <v>61</v>
      </c>
    </row>
    <row r="55" spans="1:3" x14ac:dyDescent="0.3">
      <c r="A55" s="4" t="s">
        <v>26</v>
      </c>
      <c r="B55" s="4" t="s">
        <v>58</v>
      </c>
      <c r="C55" s="4" t="s">
        <v>62</v>
      </c>
    </row>
  </sheetData>
  <sheetProtection password="CAAF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showGridLines="0" showRowColHeaders="0" tabSelected="1" zoomScale="145" zoomScaleNormal="145" workbookViewId="0">
      <selection activeCell="B5" sqref="B5"/>
    </sheetView>
  </sheetViews>
  <sheetFormatPr baseColWidth="10" defaultColWidth="11.5546875" defaultRowHeight="14.4" x14ac:dyDescent="0.3"/>
  <cols>
    <col min="1" max="1" width="4.77734375" style="4" customWidth="1"/>
    <col min="2" max="2" width="2.77734375" style="3" customWidth="1"/>
    <col min="3" max="3" width="16.21875" style="4" customWidth="1"/>
    <col min="4" max="4" width="4.77734375" style="4" customWidth="1"/>
    <col min="5" max="5" width="2.77734375" style="3" customWidth="1"/>
    <col min="6" max="6" width="16.21875" style="4" customWidth="1"/>
    <col min="7" max="7" width="4.77734375" style="4" customWidth="1"/>
    <col min="8" max="8" width="2.77734375" style="3" customWidth="1"/>
    <col min="9" max="9" width="16.21875" style="4" customWidth="1"/>
    <col min="10" max="10" width="4.77734375" style="5" customWidth="1"/>
    <col min="11" max="11" width="16.21875" style="4" customWidth="1"/>
    <col min="12" max="12" width="7.6640625" style="3" customWidth="1"/>
    <col min="13" max="13" width="16.21875" style="4" customWidth="1"/>
    <col min="14" max="14" width="7.6640625" style="3" customWidth="1"/>
    <col min="15" max="15" width="16.21875" style="4" customWidth="1"/>
    <col min="16" max="16384" width="11.5546875" style="4"/>
  </cols>
  <sheetData>
    <row r="1" spans="1:15" x14ac:dyDescent="0.3">
      <c r="A1" s="32" t="s">
        <v>78</v>
      </c>
      <c r="B1" s="32"/>
      <c r="C1" s="32"/>
      <c r="D1" s="32"/>
      <c r="E1" s="32"/>
      <c r="F1" s="32"/>
      <c r="G1" s="32"/>
      <c r="H1" s="32"/>
      <c r="I1" s="32"/>
      <c r="J1" s="32"/>
    </row>
    <row r="2" spans="1:15" x14ac:dyDescent="0.3">
      <c r="A2" s="31" t="s">
        <v>76</v>
      </c>
      <c r="B2" s="31"/>
      <c r="C2" s="31"/>
      <c r="D2" s="31"/>
      <c r="E2" s="31"/>
      <c r="F2" s="31"/>
      <c r="G2" s="31"/>
      <c r="H2" s="31"/>
      <c r="I2" s="31"/>
      <c r="J2" s="31"/>
    </row>
    <row r="3" spans="1:15" x14ac:dyDescent="0.3">
      <c r="A3" s="31" t="s">
        <v>77</v>
      </c>
      <c r="B3" s="31"/>
      <c r="C3" s="31"/>
      <c r="D3" s="31"/>
      <c r="E3" s="31"/>
      <c r="F3" s="31"/>
      <c r="G3" s="31"/>
      <c r="H3" s="31"/>
      <c r="I3" s="31"/>
      <c r="J3" s="31"/>
      <c r="K3" s="30"/>
      <c r="L3" s="30"/>
      <c r="M3" s="30"/>
      <c r="N3" s="30"/>
      <c r="O3" s="30"/>
    </row>
    <row r="5" spans="1:15" x14ac:dyDescent="0.3">
      <c r="B5" s="2"/>
      <c r="C5" s="4" t="str">
        <f>'6 adjectifs par rôle'!B2</f>
        <v>affable</v>
      </c>
      <c r="E5" s="2"/>
      <c r="F5" s="4" t="str">
        <f>'6 adjectifs par rôle'!B20</f>
        <v>diplomate</v>
      </c>
      <c r="H5" s="2"/>
      <c r="I5" s="4" t="str">
        <f>'6 adjectifs par rôle'!B38</f>
        <v>innovant</v>
      </c>
      <c r="J5" s="4"/>
      <c r="L5" s="4"/>
      <c r="N5" s="4"/>
    </row>
    <row r="6" spans="1:15" x14ac:dyDescent="0.3">
      <c r="B6" s="2"/>
      <c r="C6" s="4" t="str">
        <f>'6 adjectifs par rôle'!B3</f>
        <v>aimable</v>
      </c>
      <c r="E6" s="2"/>
      <c r="F6" s="4" t="str">
        <f>'6 adjectifs par rôle'!B21</f>
        <v>discipliné</v>
      </c>
      <c r="H6" s="2"/>
      <c r="I6" s="4" t="str">
        <f>'6 adjectifs par rôle'!B39</f>
        <v>intuitif</v>
      </c>
      <c r="J6" s="4"/>
      <c r="L6" s="4"/>
      <c r="N6" s="4"/>
    </row>
    <row r="7" spans="1:15" x14ac:dyDescent="0.3">
      <c r="B7" s="2"/>
      <c r="C7" s="4" t="str">
        <f>'6 adjectifs par rôle'!B4</f>
        <v>anticipateur</v>
      </c>
      <c r="E7" s="2"/>
      <c r="F7" s="4" t="str">
        <f>'6 adjectifs par rôle'!B22</f>
        <v>dynamique</v>
      </c>
      <c r="H7" s="2"/>
      <c r="I7" s="4" t="str">
        <f>'6 adjectifs par rôle'!B40</f>
        <v>méthodique</v>
      </c>
      <c r="J7" s="4"/>
      <c r="L7" s="4"/>
      <c r="N7" s="4"/>
    </row>
    <row r="8" spans="1:15" x14ac:dyDescent="0.3">
      <c r="B8" s="2"/>
      <c r="C8" s="4" t="str">
        <f>'6 adjectifs par rôle'!B5</f>
        <v>appliqué</v>
      </c>
      <c r="E8" s="2"/>
      <c r="F8" s="4" t="str">
        <f>'6 adjectifs par rôle'!B23</f>
        <v>efficace</v>
      </c>
      <c r="H8" s="2"/>
      <c r="I8" s="4" t="str">
        <f>'6 adjectifs par rôle'!B41</f>
        <v>méticuleux</v>
      </c>
      <c r="J8" s="4"/>
      <c r="L8" s="4"/>
      <c r="N8" s="4"/>
    </row>
    <row r="9" spans="1:15" x14ac:dyDescent="0.3">
      <c r="B9" s="2"/>
      <c r="C9" s="4" t="str">
        <f>'6 adjectifs par rôle'!B6</f>
        <v>assidu</v>
      </c>
      <c r="E9" s="2"/>
      <c r="F9" s="4" t="str">
        <f>'6 adjectifs par rôle'!B24</f>
        <v>efficient</v>
      </c>
      <c r="H9" s="2"/>
      <c r="I9" s="4" t="str">
        <f>'6 adjectifs par rôle'!B42</f>
        <v>modéré</v>
      </c>
      <c r="J9" s="4"/>
      <c r="L9" s="4"/>
      <c r="N9" s="4"/>
    </row>
    <row r="10" spans="1:15" x14ac:dyDescent="0.3">
      <c r="B10" s="2"/>
      <c r="C10" s="4" t="str">
        <f>'6 adjectifs par rôle'!B7</f>
        <v>autonome</v>
      </c>
      <c r="E10" s="2"/>
      <c r="F10" s="4" t="str">
        <f>'6 adjectifs par rôle'!B25</f>
        <v>empathique</v>
      </c>
      <c r="H10" s="2"/>
      <c r="I10" s="4" t="str">
        <f>'6 adjectifs par rôle'!B43</f>
        <v>moteur</v>
      </c>
      <c r="J10" s="4"/>
      <c r="L10" s="4"/>
      <c r="N10" s="4"/>
    </row>
    <row r="11" spans="1:15" x14ac:dyDescent="0.3">
      <c r="B11" s="2"/>
      <c r="C11" s="4" t="str">
        <f>'6 adjectifs par rôle'!B8</f>
        <v>communicatif</v>
      </c>
      <c r="E11" s="2"/>
      <c r="F11" s="4" t="str">
        <f>'6 adjectifs par rôle'!B26</f>
        <v>énergique</v>
      </c>
      <c r="H11" s="2"/>
      <c r="I11" s="4" t="str">
        <f>'6 adjectifs par rôle'!B44</f>
        <v>négociateur</v>
      </c>
      <c r="J11" s="4"/>
      <c r="L11" s="4"/>
      <c r="N11" s="4"/>
    </row>
    <row r="12" spans="1:15" x14ac:dyDescent="0.3">
      <c r="B12" s="2"/>
      <c r="C12" s="4" t="str">
        <f>'6 adjectifs par rôle'!B9</f>
        <v>compétent</v>
      </c>
      <c r="E12" s="2"/>
      <c r="F12" s="4" t="str">
        <f>'6 adjectifs par rôle'!B27</f>
        <v>enthousiaste</v>
      </c>
      <c r="H12" s="2"/>
      <c r="I12" s="4" t="str">
        <f>'6 adjectifs par rôle'!B45</f>
        <v>objectif</v>
      </c>
      <c r="J12" s="4"/>
      <c r="L12" s="4"/>
      <c r="N12" s="4"/>
    </row>
    <row r="13" spans="1:15" x14ac:dyDescent="0.3">
      <c r="B13" s="2"/>
      <c r="C13" s="4" t="str">
        <f>'6 adjectifs par rôle'!B10</f>
        <v>concentré</v>
      </c>
      <c r="E13" s="2"/>
      <c r="F13" s="4" t="str">
        <f>'6 adjectifs par rôle'!B28</f>
        <v>entreprenant</v>
      </c>
      <c r="H13" s="2"/>
      <c r="I13" s="4" t="str">
        <f>'6 adjectifs par rôle'!B46</f>
        <v xml:space="preserve">ordonné </v>
      </c>
      <c r="J13" s="4"/>
      <c r="L13" s="4"/>
      <c r="N13" s="4"/>
    </row>
    <row r="14" spans="1:15" x14ac:dyDescent="0.3">
      <c r="B14" s="2"/>
      <c r="C14" s="4" t="str">
        <f>'6 adjectifs par rôle'!B11</f>
        <v>conciliant</v>
      </c>
      <c r="E14" s="2"/>
      <c r="F14" s="4" t="str">
        <f>'6 adjectifs par rôle'!B29</f>
        <v>extraverti</v>
      </c>
      <c r="H14" s="2"/>
      <c r="I14" s="4" t="str">
        <f>'6 adjectifs par rôle'!B47</f>
        <v>original</v>
      </c>
      <c r="J14" s="3"/>
      <c r="L14" s="4"/>
    </row>
    <row r="15" spans="1:15" x14ac:dyDescent="0.3">
      <c r="B15" s="2"/>
      <c r="C15" s="4" t="str">
        <f>'6 adjectifs par rôle'!B12</f>
        <v>concret</v>
      </c>
      <c r="E15" s="2"/>
      <c r="F15" s="4" t="str">
        <f>'6 adjectifs par rôle'!B30</f>
        <v>factuel</v>
      </c>
      <c r="H15" s="2"/>
      <c r="I15" s="4" t="str">
        <f>'6 adjectifs par rôle'!B48</f>
        <v>ouvert</v>
      </c>
      <c r="J15" s="3"/>
      <c r="L15" s="4"/>
    </row>
    <row r="16" spans="1:15" x14ac:dyDescent="0.3">
      <c r="B16" s="2"/>
      <c r="C16" s="4" t="str">
        <f>'6 adjectifs par rôle'!B13</f>
        <v>confiant</v>
      </c>
      <c r="E16" s="2"/>
      <c r="F16" s="4" t="str">
        <f>'6 adjectifs par rôle'!B31</f>
        <v>féru</v>
      </c>
      <c r="H16" s="2"/>
      <c r="I16" s="4" t="str">
        <f>'6 adjectifs par rôle'!B49</f>
        <v>perfectionniste</v>
      </c>
      <c r="J16" s="3"/>
      <c r="L16" s="4"/>
    </row>
    <row r="17" spans="2:12" x14ac:dyDescent="0.3">
      <c r="B17" s="2"/>
      <c r="C17" s="4" t="str">
        <f>'6 adjectifs par rôle'!B14</f>
        <v>consciencieux</v>
      </c>
      <c r="E17" s="2"/>
      <c r="F17" s="4" t="str">
        <f>'6 adjectifs par rôle'!B32</f>
        <v>fiable</v>
      </c>
      <c r="H17" s="2"/>
      <c r="I17" s="4" t="str">
        <f>'6 adjectifs par rôle'!B50</f>
        <v>pointilleux</v>
      </c>
      <c r="J17" s="3"/>
      <c r="L17" s="4"/>
    </row>
    <row r="18" spans="2:12" x14ac:dyDescent="0.3">
      <c r="B18" s="2"/>
      <c r="C18" s="4" t="str">
        <f>'6 adjectifs par rôle'!B15</f>
        <v>coopératif</v>
      </c>
      <c r="E18" s="2"/>
      <c r="F18" s="4" t="str">
        <f>'6 adjectifs par rôle'!B33</f>
        <v>focalisé</v>
      </c>
      <c r="H18" s="2"/>
      <c r="I18" s="4" t="str">
        <f>'6 adjectifs par rôle'!B51</f>
        <v>pointu</v>
      </c>
      <c r="J18" s="3"/>
      <c r="L18" s="4"/>
    </row>
    <row r="19" spans="2:12" x14ac:dyDescent="0.3">
      <c r="B19" s="2"/>
      <c r="C19" s="4" t="str">
        <f>'6 adjectifs par rôle'!B16</f>
        <v>créatif</v>
      </c>
      <c r="E19" s="2"/>
      <c r="F19" s="4" t="str">
        <f>'6 adjectifs par rôle'!B34</f>
        <v>fonceur</v>
      </c>
      <c r="H19" s="2"/>
      <c r="I19" s="4" t="str">
        <f>'6 adjectifs par rôle'!B52</f>
        <v>pragmatique</v>
      </c>
      <c r="J19" s="3"/>
      <c r="L19" s="4"/>
    </row>
    <row r="20" spans="2:12" x14ac:dyDescent="0.3">
      <c r="B20" s="2"/>
      <c r="C20" s="4" t="str">
        <f>'6 adjectifs par rôle'!B17</f>
        <v>critique</v>
      </c>
      <c r="E20" s="2"/>
      <c r="F20" s="4" t="str">
        <f>'6 adjectifs par rôle'!B35</f>
        <v>holistique</v>
      </c>
      <c r="H20" s="2"/>
      <c r="I20" s="4" t="str">
        <f>'6 adjectifs par rôle'!B53</f>
        <v>précis</v>
      </c>
      <c r="J20" s="3"/>
      <c r="L20" s="4"/>
    </row>
    <row r="21" spans="2:12" x14ac:dyDescent="0.3">
      <c r="B21" s="2"/>
      <c r="C21" s="4" t="str">
        <f>'6 adjectifs par rôle'!B18</f>
        <v>déterminé</v>
      </c>
      <c r="E21" s="2"/>
      <c r="F21" s="4" t="str">
        <f>'6 adjectifs par rôle'!B36</f>
        <v>imaginatif</v>
      </c>
      <c r="H21" s="2"/>
      <c r="I21" s="4" t="str">
        <f>'6 adjectifs par rôle'!B54</f>
        <v>résilient</v>
      </c>
      <c r="J21" s="3"/>
      <c r="L21" s="4"/>
    </row>
    <row r="22" spans="2:12" x14ac:dyDescent="0.3">
      <c r="B22" s="2"/>
      <c r="C22" s="4" t="str">
        <f>'6 adjectifs par rôle'!B19</f>
        <v>dévoué</v>
      </c>
      <c r="E22" s="2"/>
      <c r="F22" s="4" t="str">
        <f>'6 adjectifs par rôle'!B37</f>
        <v>ingénieux</v>
      </c>
      <c r="H22" s="2"/>
      <c r="I22" s="4" t="str">
        <f>'6 adjectifs par rôle'!B55</f>
        <v>souple</v>
      </c>
      <c r="J22" s="3"/>
      <c r="L22" s="4"/>
    </row>
    <row r="23" spans="2:12" x14ac:dyDescent="0.3">
      <c r="H23" s="4"/>
    </row>
    <row r="24" spans="2:12" hidden="1" x14ac:dyDescent="0.3">
      <c r="B24" s="3">
        <f>COUNTA(B5:B22)</f>
        <v>0</v>
      </c>
      <c r="E24" s="3">
        <f>COUNTA(E5:E22)</f>
        <v>0</v>
      </c>
      <c r="H24" s="3">
        <f>COUNTA(H5:H22)</f>
        <v>0</v>
      </c>
    </row>
    <row r="25" spans="2:12" x14ac:dyDescent="0.3">
      <c r="D25" s="41">
        <f>B24+E24+H24</f>
        <v>0</v>
      </c>
      <c r="E25" s="41"/>
      <c r="F25" s="5" t="str">
        <f>" choisi"&amp;IF(D25&gt;1,"s","")</f>
        <v xml:space="preserve"> choisi</v>
      </c>
      <c r="G25" s="5"/>
      <c r="J25" s="4"/>
    </row>
    <row r="26" spans="2:12" x14ac:dyDescent="0.3">
      <c r="F26" s="20" t="str">
        <f>IF(OR(calcul!F61="!",calcul!J67="!"),"/!\","")</f>
        <v>/!\</v>
      </c>
      <c r="G26" s="20"/>
    </row>
    <row r="58" spans="6:6" x14ac:dyDescent="0.3">
      <c r="F58" s="4" t="str">
        <f>'6 adjectifs par rôle'!B55</f>
        <v>souple</v>
      </c>
    </row>
  </sheetData>
  <sheetProtection password="CAAF" sheet="1" objects="1" scenarios="1" selectLockedCells="1"/>
  <mergeCells count="4">
    <mergeCell ref="A3:J3"/>
    <mergeCell ref="A2:J2"/>
    <mergeCell ref="A1:J1"/>
    <mergeCell ref="D25:E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>
      <pane xSplit="1" ySplit="1" topLeftCell="B29" activePane="bottomRight" state="frozen"/>
      <selection pane="topRight" activeCell="C1" sqref="C1"/>
      <selection pane="bottomLeft" activeCell="A2" sqref="A2"/>
      <selection pane="bottomRight" activeCell="A56" sqref="A56"/>
    </sheetView>
  </sheetViews>
  <sheetFormatPr baseColWidth="10" defaultRowHeight="14.4" x14ac:dyDescent="0.3"/>
  <cols>
    <col min="1" max="1" width="13.33203125" style="4" customWidth="1"/>
    <col min="2" max="3" width="11.5546875" style="22" customWidth="1"/>
    <col min="4" max="9" width="11.5546875" style="4" customWidth="1"/>
    <col min="10" max="16384" width="11.5546875" style="4"/>
  </cols>
  <sheetData>
    <row r="1" spans="1:8" x14ac:dyDescent="0.3">
      <c r="A1" s="4" t="s">
        <v>57</v>
      </c>
      <c r="B1" s="22" t="s">
        <v>71</v>
      </c>
    </row>
    <row r="2" spans="1:8" x14ac:dyDescent="0.3">
      <c r="A2" s="4" t="str">
        <f>saisie!C5</f>
        <v>affable</v>
      </c>
      <c r="B2" s="22">
        <f>IF(ISBLANK(saisie!B5),0,1)</f>
        <v>0</v>
      </c>
      <c r="D2" s="4" t="str">
        <f>IF($B2=0,"",'6 adjectifs par rôle'!C2)</f>
        <v/>
      </c>
      <c r="H2" s="4" t="str">
        <f>IF($B2=0,"",'6 adjectifs par rôle'!A2)</f>
        <v/>
      </c>
    </row>
    <row r="3" spans="1:8" x14ac:dyDescent="0.3">
      <c r="A3" s="4" t="str">
        <f>saisie!C6</f>
        <v>aimable</v>
      </c>
      <c r="B3" s="22">
        <f>IF(ISBLANK(saisie!B6),0,1)</f>
        <v>0</v>
      </c>
      <c r="D3" s="4" t="str">
        <f>IF($B3=0,"",'6 adjectifs par rôle'!C3)</f>
        <v/>
      </c>
      <c r="H3" s="4" t="str">
        <f>IF($B3=0,"",'6 adjectifs par rôle'!A3)</f>
        <v/>
      </c>
    </row>
    <row r="4" spans="1:8" x14ac:dyDescent="0.3">
      <c r="A4" s="4" t="str">
        <f>saisie!C7</f>
        <v>anticipateur</v>
      </c>
      <c r="B4" s="22">
        <f>IF(ISBLANK(saisie!B7),0,1)</f>
        <v>0</v>
      </c>
      <c r="D4" s="4" t="str">
        <f>IF($B4=0,"",'6 adjectifs par rôle'!C4)</f>
        <v/>
      </c>
      <c r="H4" s="4" t="str">
        <f>IF($B4=0,"",'6 adjectifs par rôle'!A4)</f>
        <v/>
      </c>
    </row>
    <row r="5" spans="1:8" x14ac:dyDescent="0.3">
      <c r="A5" s="4" t="str">
        <f>saisie!C8</f>
        <v>appliqué</v>
      </c>
      <c r="B5" s="22">
        <f>IF(ISBLANK(saisie!B8),0,1)</f>
        <v>0</v>
      </c>
      <c r="D5" s="4" t="str">
        <f>IF($B5=0,"",'6 adjectifs par rôle'!C5)</f>
        <v/>
      </c>
      <c r="H5" s="4" t="str">
        <f>IF($B5=0,"",'6 adjectifs par rôle'!A5)</f>
        <v/>
      </c>
    </row>
    <row r="6" spans="1:8" x14ac:dyDescent="0.3">
      <c r="A6" s="4" t="str">
        <f>saisie!C9</f>
        <v>assidu</v>
      </c>
      <c r="B6" s="22">
        <f>IF(ISBLANK(saisie!B9),0,1)</f>
        <v>0</v>
      </c>
      <c r="D6" s="4" t="str">
        <f>IF($B6=0,"",'6 adjectifs par rôle'!C6)</f>
        <v/>
      </c>
      <c r="H6" s="4" t="str">
        <f>IF($B6=0,"",'6 adjectifs par rôle'!A6)</f>
        <v/>
      </c>
    </row>
    <row r="7" spans="1:8" x14ac:dyDescent="0.3">
      <c r="A7" s="4" t="str">
        <f>saisie!C10</f>
        <v>autonome</v>
      </c>
      <c r="B7" s="22">
        <f>IF(ISBLANK(saisie!B10),0,1)</f>
        <v>0</v>
      </c>
      <c r="D7" s="4" t="str">
        <f>IF($B7=0,"",'6 adjectifs par rôle'!C7)</f>
        <v/>
      </c>
      <c r="H7" s="4" t="str">
        <f>IF($B7=0,"",'6 adjectifs par rôle'!A7)</f>
        <v/>
      </c>
    </row>
    <row r="8" spans="1:8" x14ac:dyDescent="0.3">
      <c r="A8" s="4" t="str">
        <f>saisie!C11</f>
        <v>communicatif</v>
      </c>
      <c r="B8" s="22">
        <f>IF(ISBLANK(saisie!B11),0,1)</f>
        <v>0</v>
      </c>
      <c r="D8" s="4" t="str">
        <f>IF($B8=0,"",'6 adjectifs par rôle'!C8)</f>
        <v/>
      </c>
      <c r="H8" s="4" t="str">
        <f>IF($B8=0,"",'6 adjectifs par rôle'!A8)</f>
        <v/>
      </c>
    </row>
    <row r="9" spans="1:8" x14ac:dyDescent="0.3">
      <c r="A9" s="4" t="str">
        <f>saisie!C12</f>
        <v>compétent</v>
      </c>
      <c r="B9" s="22">
        <f>IF(ISBLANK(saisie!B12),0,1)</f>
        <v>0</v>
      </c>
      <c r="D9" s="4" t="str">
        <f>IF($B9=0,"",'6 adjectifs par rôle'!C9)</f>
        <v/>
      </c>
      <c r="H9" s="4" t="str">
        <f>IF($B9=0,"",'6 adjectifs par rôle'!A9)</f>
        <v/>
      </c>
    </row>
    <row r="10" spans="1:8" x14ac:dyDescent="0.3">
      <c r="A10" s="4" t="str">
        <f>saisie!C13</f>
        <v>concentré</v>
      </c>
      <c r="B10" s="22">
        <f>IF(ISBLANK(saisie!B13),0,1)</f>
        <v>0</v>
      </c>
      <c r="D10" s="4" t="str">
        <f>IF($B10=0,"",'6 adjectifs par rôle'!C10)</f>
        <v/>
      </c>
      <c r="H10" s="4" t="str">
        <f>IF($B10=0,"",'6 adjectifs par rôle'!A10)</f>
        <v/>
      </c>
    </row>
    <row r="11" spans="1:8" x14ac:dyDescent="0.3">
      <c r="A11" s="4" t="str">
        <f>saisie!C14</f>
        <v>conciliant</v>
      </c>
      <c r="B11" s="22">
        <f>IF(ISBLANK(saisie!B14),0,1)</f>
        <v>0</v>
      </c>
      <c r="D11" s="4" t="str">
        <f>IF($B11=0,"",'6 adjectifs par rôle'!C11)</f>
        <v/>
      </c>
      <c r="H11" s="4" t="str">
        <f>IF($B11=0,"",'6 adjectifs par rôle'!A11)</f>
        <v/>
      </c>
    </row>
    <row r="12" spans="1:8" x14ac:dyDescent="0.3">
      <c r="A12" s="4" t="str">
        <f>saisie!C15</f>
        <v>concret</v>
      </c>
      <c r="B12" s="22">
        <f>IF(ISBLANK(saisie!B15),0,1)</f>
        <v>0</v>
      </c>
      <c r="D12" s="4" t="str">
        <f>IF($B12=0,"",'6 adjectifs par rôle'!C12)</f>
        <v/>
      </c>
      <c r="H12" s="4" t="str">
        <f>IF($B12=0,"",'6 adjectifs par rôle'!A12)</f>
        <v/>
      </c>
    </row>
    <row r="13" spans="1:8" x14ac:dyDescent="0.3">
      <c r="A13" s="4" t="str">
        <f>saisie!C16</f>
        <v>confiant</v>
      </c>
      <c r="B13" s="22">
        <f>IF(ISBLANK(saisie!B16),0,1)</f>
        <v>0</v>
      </c>
      <c r="D13" s="4" t="str">
        <f>IF($B13=0,"",'6 adjectifs par rôle'!C13)</f>
        <v/>
      </c>
      <c r="H13" s="4" t="str">
        <f>IF($B13=0,"",'6 adjectifs par rôle'!A13)</f>
        <v/>
      </c>
    </row>
    <row r="14" spans="1:8" x14ac:dyDescent="0.3">
      <c r="A14" s="4" t="str">
        <f>saisie!C17</f>
        <v>consciencieux</v>
      </c>
      <c r="B14" s="22">
        <f>IF(ISBLANK(saisie!B17),0,1)</f>
        <v>0</v>
      </c>
      <c r="D14" s="4" t="str">
        <f>IF($B14=0,"",'6 adjectifs par rôle'!C14)</f>
        <v/>
      </c>
      <c r="H14" s="4" t="str">
        <f>IF($B14=0,"",'6 adjectifs par rôle'!A14)</f>
        <v/>
      </c>
    </row>
    <row r="15" spans="1:8" x14ac:dyDescent="0.3">
      <c r="A15" s="4" t="str">
        <f>saisie!C18</f>
        <v>coopératif</v>
      </c>
      <c r="B15" s="22">
        <f>IF(ISBLANK(saisie!B18),0,1)</f>
        <v>0</v>
      </c>
      <c r="D15" s="4" t="str">
        <f>IF($B15=0,"",'6 adjectifs par rôle'!C15)</f>
        <v/>
      </c>
      <c r="H15" s="4" t="str">
        <f>IF($B15=0,"",'6 adjectifs par rôle'!A15)</f>
        <v/>
      </c>
    </row>
    <row r="16" spans="1:8" x14ac:dyDescent="0.3">
      <c r="A16" s="4" t="str">
        <f>saisie!C19</f>
        <v>créatif</v>
      </c>
      <c r="B16" s="22">
        <f>IF(ISBLANK(saisie!B19),0,1)</f>
        <v>0</v>
      </c>
      <c r="D16" s="4" t="str">
        <f>IF($B16=0,"",'6 adjectifs par rôle'!C16)</f>
        <v/>
      </c>
      <c r="H16" s="4" t="str">
        <f>IF($B16=0,"",'6 adjectifs par rôle'!A16)</f>
        <v/>
      </c>
    </row>
    <row r="17" spans="1:8" x14ac:dyDescent="0.3">
      <c r="A17" s="4" t="str">
        <f>saisie!C20</f>
        <v>critique</v>
      </c>
      <c r="B17" s="22">
        <f>IF(ISBLANK(saisie!B20),0,1)</f>
        <v>0</v>
      </c>
      <c r="D17" s="4" t="str">
        <f>IF($B17=0,"",'6 adjectifs par rôle'!C17)</f>
        <v/>
      </c>
      <c r="H17" s="4" t="str">
        <f>IF($B17=0,"",'6 adjectifs par rôle'!A17)</f>
        <v/>
      </c>
    </row>
    <row r="18" spans="1:8" x14ac:dyDescent="0.3">
      <c r="A18" s="4" t="str">
        <f>saisie!C21</f>
        <v>déterminé</v>
      </c>
      <c r="B18" s="22">
        <f>IF(ISBLANK(saisie!B21),0,1)</f>
        <v>0</v>
      </c>
      <c r="D18" s="4" t="str">
        <f>IF($B18=0,"",'6 adjectifs par rôle'!C18)</f>
        <v/>
      </c>
      <c r="H18" s="4" t="str">
        <f>IF($B18=0,"",'6 adjectifs par rôle'!A18)</f>
        <v/>
      </c>
    </row>
    <row r="19" spans="1:8" x14ac:dyDescent="0.3">
      <c r="A19" s="4" t="str">
        <f>saisie!C22</f>
        <v>dévoué</v>
      </c>
      <c r="B19" s="22">
        <f>IF(ISBLANK(saisie!B22),0,1)</f>
        <v>0</v>
      </c>
      <c r="D19" s="4" t="str">
        <f>IF($B19=0,"",'6 adjectifs par rôle'!C19)</f>
        <v/>
      </c>
      <c r="H19" s="4" t="str">
        <f>IF($B19=0,"",'6 adjectifs par rôle'!A19)</f>
        <v/>
      </c>
    </row>
    <row r="20" spans="1:8" x14ac:dyDescent="0.3">
      <c r="A20" s="4" t="str">
        <f>saisie!F5</f>
        <v>diplomate</v>
      </c>
      <c r="B20" s="22">
        <f>IF(ISBLANK(saisie!E5),0,1)</f>
        <v>0</v>
      </c>
      <c r="D20" s="4" t="str">
        <f>IF($B20=0,"",'6 adjectifs par rôle'!C20)</f>
        <v/>
      </c>
      <c r="H20" s="4" t="str">
        <f>IF($B20=0,"",'6 adjectifs par rôle'!A20)</f>
        <v/>
      </c>
    </row>
    <row r="21" spans="1:8" x14ac:dyDescent="0.3">
      <c r="A21" s="4" t="str">
        <f>saisie!F6</f>
        <v>discipliné</v>
      </c>
      <c r="B21" s="22">
        <f>IF(ISBLANK(saisie!E6),0,1)</f>
        <v>0</v>
      </c>
      <c r="D21" s="4" t="str">
        <f>IF($B21=0,"",'6 adjectifs par rôle'!C21)</f>
        <v/>
      </c>
      <c r="H21" s="4" t="str">
        <f>IF($B21=0,"",'6 adjectifs par rôle'!A21)</f>
        <v/>
      </c>
    </row>
    <row r="22" spans="1:8" x14ac:dyDescent="0.3">
      <c r="A22" s="4" t="str">
        <f>saisie!F7</f>
        <v>dynamique</v>
      </c>
      <c r="B22" s="22">
        <f>IF(ISBLANK(saisie!E7),0,1)</f>
        <v>0</v>
      </c>
      <c r="D22" s="4" t="str">
        <f>IF($B22=0,"",'6 adjectifs par rôle'!C22)</f>
        <v/>
      </c>
      <c r="H22" s="4" t="str">
        <f>IF($B22=0,"",'6 adjectifs par rôle'!A22)</f>
        <v/>
      </c>
    </row>
    <row r="23" spans="1:8" x14ac:dyDescent="0.3">
      <c r="A23" s="4" t="str">
        <f>saisie!F8</f>
        <v>efficace</v>
      </c>
      <c r="B23" s="22">
        <f>IF(ISBLANK(saisie!E8),0,1)</f>
        <v>0</v>
      </c>
      <c r="D23" s="4" t="str">
        <f>IF($B23=0,"",'6 adjectifs par rôle'!C23)</f>
        <v/>
      </c>
      <c r="H23" s="4" t="str">
        <f>IF($B23=0,"",'6 adjectifs par rôle'!A23)</f>
        <v/>
      </c>
    </row>
    <row r="24" spans="1:8" x14ac:dyDescent="0.3">
      <c r="A24" s="4" t="str">
        <f>saisie!F9</f>
        <v>efficient</v>
      </c>
      <c r="B24" s="22">
        <f>IF(ISBLANK(saisie!E9),0,1)</f>
        <v>0</v>
      </c>
      <c r="D24" s="4" t="str">
        <f>IF($B24=0,"",'6 adjectifs par rôle'!C24)</f>
        <v/>
      </c>
      <c r="H24" s="4" t="str">
        <f>IF($B24=0,"",'6 adjectifs par rôle'!A24)</f>
        <v/>
      </c>
    </row>
    <row r="25" spans="1:8" x14ac:dyDescent="0.3">
      <c r="A25" s="4" t="str">
        <f>saisie!F10</f>
        <v>empathique</v>
      </c>
      <c r="B25" s="22">
        <f>IF(ISBLANK(saisie!E10),0,1)</f>
        <v>0</v>
      </c>
      <c r="D25" s="4" t="str">
        <f>IF($B25=0,"",'6 adjectifs par rôle'!C25)</f>
        <v/>
      </c>
      <c r="H25" s="4" t="str">
        <f>IF($B25=0,"",'6 adjectifs par rôle'!A25)</f>
        <v/>
      </c>
    </row>
    <row r="26" spans="1:8" x14ac:dyDescent="0.3">
      <c r="A26" s="4" t="str">
        <f>saisie!F11</f>
        <v>énergique</v>
      </c>
      <c r="B26" s="22">
        <f>IF(ISBLANK(saisie!E11),0,1)</f>
        <v>0</v>
      </c>
      <c r="D26" s="4" t="str">
        <f>IF($B26=0,"",'6 adjectifs par rôle'!C26)</f>
        <v/>
      </c>
      <c r="H26" s="4" t="str">
        <f>IF($B26=0,"",'6 adjectifs par rôle'!A26)</f>
        <v/>
      </c>
    </row>
    <row r="27" spans="1:8" x14ac:dyDescent="0.3">
      <c r="A27" s="4" t="str">
        <f>saisie!F12</f>
        <v>enthousiaste</v>
      </c>
      <c r="B27" s="22">
        <f>IF(ISBLANK(saisie!E12),0,1)</f>
        <v>0</v>
      </c>
      <c r="D27" s="4" t="str">
        <f>IF($B27=0,"",'6 adjectifs par rôle'!C27)</f>
        <v/>
      </c>
      <c r="H27" s="4" t="str">
        <f>IF($B27=0,"",'6 adjectifs par rôle'!A27)</f>
        <v/>
      </c>
    </row>
    <row r="28" spans="1:8" x14ac:dyDescent="0.3">
      <c r="A28" s="4" t="str">
        <f>saisie!F13</f>
        <v>entreprenant</v>
      </c>
      <c r="B28" s="22">
        <f>IF(ISBLANK(saisie!E13),0,1)</f>
        <v>0</v>
      </c>
      <c r="D28" s="4" t="str">
        <f>IF($B28=0,"",'6 adjectifs par rôle'!C28)</f>
        <v/>
      </c>
      <c r="H28" s="4" t="str">
        <f>IF($B28=0,"",'6 adjectifs par rôle'!A28)</f>
        <v/>
      </c>
    </row>
    <row r="29" spans="1:8" x14ac:dyDescent="0.3">
      <c r="A29" s="4" t="str">
        <f>saisie!F14</f>
        <v>extraverti</v>
      </c>
      <c r="B29" s="22">
        <f>IF(ISBLANK(saisie!E14),0,1)</f>
        <v>0</v>
      </c>
      <c r="D29" s="4" t="str">
        <f>IF($B29=0,"",'6 adjectifs par rôle'!C29)</f>
        <v/>
      </c>
      <c r="H29" s="4" t="str">
        <f>IF($B29=0,"",'6 adjectifs par rôle'!A29)</f>
        <v/>
      </c>
    </row>
    <row r="30" spans="1:8" x14ac:dyDescent="0.3">
      <c r="A30" s="4" t="str">
        <f>saisie!F15</f>
        <v>factuel</v>
      </c>
      <c r="B30" s="22">
        <f>IF(ISBLANK(saisie!E15),0,1)</f>
        <v>0</v>
      </c>
      <c r="D30" s="4" t="str">
        <f>IF($B30=0,"",'6 adjectifs par rôle'!C30)</f>
        <v/>
      </c>
      <c r="H30" s="4" t="str">
        <f>IF($B30=0,"",'6 adjectifs par rôle'!A30)</f>
        <v/>
      </c>
    </row>
    <row r="31" spans="1:8" x14ac:dyDescent="0.3">
      <c r="A31" s="4" t="str">
        <f>saisie!F16</f>
        <v>féru</v>
      </c>
      <c r="B31" s="22">
        <f>IF(ISBLANK(saisie!E16),0,1)</f>
        <v>0</v>
      </c>
      <c r="D31" s="4" t="str">
        <f>IF($B31=0,"",'6 adjectifs par rôle'!C31)</f>
        <v/>
      </c>
      <c r="H31" s="4" t="str">
        <f>IF($B31=0,"",'6 adjectifs par rôle'!A31)</f>
        <v/>
      </c>
    </row>
    <row r="32" spans="1:8" x14ac:dyDescent="0.3">
      <c r="A32" s="4" t="str">
        <f>saisie!F17</f>
        <v>fiable</v>
      </c>
      <c r="B32" s="22">
        <f>IF(ISBLANK(saisie!E17),0,1)</f>
        <v>0</v>
      </c>
      <c r="D32" s="4" t="str">
        <f>IF($B32=0,"",'6 adjectifs par rôle'!C32)</f>
        <v/>
      </c>
      <c r="H32" s="4" t="str">
        <f>IF($B32=0,"",'6 adjectifs par rôle'!A32)</f>
        <v/>
      </c>
    </row>
    <row r="33" spans="1:8" x14ac:dyDescent="0.3">
      <c r="A33" s="4" t="str">
        <f>saisie!F18</f>
        <v>focalisé</v>
      </c>
      <c r="B33" s="22">
        <f>IF(ISBLANK(saisie!E18),0,1)</f>
        <v>0</v>
      </c>
      <c r="D33" s="4" t="str">
        <f>IF($B33=0,"",'6 adjectifs par rôle'!C33)</f>
        <v/>
      </c>
      <c r="H33" s="4" t="str">
        <f>IF($B33=0,"",'6 adjectifs par rôle'!A33)</f>
        <v/>
      </c>
    </row>
    <row r="34" spans="1:8" x14ac:dyDescent="0.3">
      <c r="A34" s="4" t="str">
        <f>saisie!F19</f>
        <v>fonceur</v>
      </c>
      <c r="B34" s="22">
        <f>IF(ISBLANK(saisie!E19),0,1)</f>
        <v>0</v>
      </c>
      <c r="D34" s="4" t="str">
        <f>IF($B34=0,"",'6 adjectifs par rôle'!C34)</f>
        <v/>
      </c>
      <c r="H34" s="4" t="str">
        <f>IF($B34=0,"",'6 adjectifs par rôle'!A34)</f>
        <v/>
      </c>
    </row>
    <row r="35" spans="1:8" x14ac:dyDescent="0.3">
      <c r="A35" s="4" t="str">
        <f>saisie!F20</f>
        <v>holistique</v>
      </c>
      <c r="B35" s="22">
        <f>IF(ISBLANK(saisie!E20),0,1)</f>
        <v>0</v>
      </c>
      <c r="D35" s="4" t="str">
        <f>IF($B35=0,"",'6 adjectifs par rôle'!C35)</f>
        <v/>
      </c>
      <c r="H35" s="4" t="str">
        <f>IF($B35=0,"",'6 adjectifs par rôle'!A35)</f>
        <v/>
      </c>
    </row>
    <row r="36" spans="1:8" x14ac:dyDescent="0.3">
      <c r="A36" s="4" t="str">
        <f>saisie!F21</f>
        <v>imaginatif</v>
      </c>
      <c r="B36" s="22">
        <f>IF(ISBLANK(saisie!E21),0,1)</f>
        <v>0</v>
      </c>
      <c r="D36" s="4" t="str">
        <f>IF($B36=0,"",'6 adjectifs par rôle'!C36)</f>
        <v/>
      </c>
      <c r="H36" s="4" t="str">
        <f>IF($B36=0,"",'6 adjectifs par rôle'!A36)</f>
        <v/>
      </c>
    </row>
    <row r="37" spans="1:8" x14ac:dyDescent="0.3">
      <c r="A37" s="4" t="str">
        <f>saisie!F22</f>
        <v>ingénieux</v>
      </c>
      <c r="B37" s="22">
        <f>IF(ISBLANK(saisie!E22),0,1)</f>
        <v>0</v>
      </c>
      <c r="D37" s="4" t="str">
        <f>IF($B37=0,"",'6 adjectifs par rôle'!C37)</f>
        <v/>
      </c>
      <c r="H37" s="4" t="str">
        <f>IF($B37=0,"",'6 adjectifs par rôle'!A37)</f>
        <v/>
      </c>
    </row>
    <row r="38" spans="1:8" x14ac:dyDescent="0.3">
      <c r="A38" s="4" t="str">
        <f>saisie!I5</f>
        <v>innovant</v>
      </c>
      <c r="B38" s="22">
        <f>IF(ISBLANK(saisie!H5),0,1)</f>
        <v>0</v>
      </c>
      <c r="D38" s="4" t="str">
        <f>IF($B38=0,"",'6 adjectifs par rôle'!C38)</f>
        <v/>
      </c>
      <c r="H38" s="4" t="str">
        <f>IF($B38=0,"",'6 adjectifs par rôle'!A38)</f>
        <v/>
      </c>
    </row>
    <row r="39" spans="1:8" x14ac:dyDescent="0.3">
      <c r="A39" s="4" t="str">
        <f>saisie!I6</f>
        <v>intuitif</v>
      </c>
      <c r="B39" s="22">
        <f>IF(ISBLANK(saisie!H6),0,1)</f>
        <v>0</v>
      </c>
      <c r="D39" s="4" t="str">
        <f>IF($B39=0,"",'6 adjectifs par rôle'!C39)</f>
        <v/>
      </c>
      <c r="H39" s="4" t="str">
        <f>IF($B39=0,"",'6 adjectifs par rôle'!A39)</f>
        <v/>
      </c>
    </row>
    <row r="40" spans="1:8" x14ac:dyDescent="0.3">
      <c r="A40" s="4" t="str">
        <f>saisie!I7</f>
        <v>méthodique</v>
      </c>
      <c r="B40" s="22">
        <f>IF(ISBLANK(saisie!H7),0,1)</f>
        <v>0</v>
      </c>
      <c r="D40" s="4" t="str">
        <f>IF($B40=0,"",'6 adjectifs par rôle'!C40)</f>
        <v/>
      </c>
      <c r="H40" s="4" t="str">
        <f>IF($B40=0,"",'6 adjectifs par rôle'!A40)</f>
        <v/>
      </c>
    </row>
    <row r="41" spans="1:8" x14ac:dyDescent="0.3">
      <c r="A41" s="4" t="str">
        <f>saisie!I8</f>
        <v>méticuleux</v>
      </c>
      <c r="B41" s="22">
        <f>IF(ISBLANK(saisie!H8),0,1)</f>
        <v>0</v>
      </c>
      <c r="D41" s="4" t="str">
        <f>IF($B41=0,"",'6 adjectifs par rôle'!C41)</f>
        <v/>
      </c>
      <c r="H41" s="4" t="str">
        <f>IF($B41=0,"",'6 adjectifs par rôle'!A41)</f>
        <v/>
      </c>
    </row>
    <row r="42" spans="1:8" x14ac:dyDescent="0.3">
      <c r="A42" s="4" t="str">
        <f>saisie!I9</f>
        <v>modéré</v>
      </c>
      <c r="B42" s="22">
        <f>IF(ISBLANK(saisie!H9),0,1)</f>
        <v>0</v>
      </c>
      <c r="D42" s="4" t="str">
        <f>IF($B42=0,"",'6 adjectifs par rôle'!C42)</f>
        <v/>
      </c>
      <c r="H42" s="4" t="str">
        <f>IF($B42=0,"",'6 adjectifs par rôle'!A42)</f>
        <v/>
      </c>
    </row>
    <row r="43" spans="1:8" x14ac:dyDescent="0.3">
      <c r="A43" s="4" t="str">
        <f>saisie!I10</f>
        <v>moteur</v>
      </c>
      <c r="B43" s="22">
        <f>IF(ISBLANK(saisie!H10),0,1)</f>
        <v>0</v>
      </c>
      <c r="D43" s="4" t="str">
        <f>IF($B43=0,"",'6 adjectifs par rôle'!C43)</f>
        <v/>
      </c>
      <c r="H43" s="4" t="str">
        <f>IF($B43=0,"",'6 adjectifs par rôle'!A43)</f>
        <v/>
      </c>
    </row>
    <row r="44" spans="1:8" x14ac:dyDescent="0.3">
      <c r="A44" s="4" t="str">
        <f>saisie!I11</f>
        <v>négociateur</v>
      </c>
      <c r="B44" s="22">
        <f>IF(ISBLANK(saisie!H11),0,1)</f>
        <v>0</v>
      </c>
      <c r="D44" s="4" t="str">
        <f>IF($B44=0,"",'6 adjectifs par rôle'!C44)</f>
        <v/>
      </c>
      <c r="H44" s="4" t="str">
        <f>IF($B44=0,"",'6 adjectifs par rôle'!A44)</f>
        <v/>
      </c>
    </row>
    <row r="45" spans="1:8" x14ac:dyDescent="0.3">
      <c r="A45" s="4" t="str">
        <f>saisie!I12</f>
        <v>objectif</v>
      </c>
      <c r="B45" s="22">
        <f>IF(ISBLANK(saisie!H12),0,1)</f>
        <v>0</v>
      </c>
      <c r="D45" s="4" t="str">
        <f>IF($B45=0,"",'6 adjectifs par rôle'!C45)</f>
        <v/>
      </c>
      <c r="H45" s="4" t="str">
        <f>IF($B45=0,"",'6 adjectifs par rôle'!A45)</f>
        <v/>
      </c>
    </row>
    <row r="46" spans="1:8" x14ac:dyDescent="0.3">
      <c r="A46" s="4" t="str">
        <f>saisie!I13</f>
        <v xml:space="preserve">ordonné </v>
      </c>
      <c r="B46" s="22">
        <f>IF(ISBLANK(saisie!H13),0,1)</f>
        <v>0</v>
      </c>
      <c r="D46" s="4" t="str">
        <f>IF($B46=0,"",'6 adjectifs par rôle'!C46)</f>
        <v/>
      </c>
      <c r="H46" s="4" t="str">
        <f>IF($B46=0,"",'6 adjectifs par rôle'!A46)</f>
        <v/>
      </c>
    </row>
    <row r="47" spans="1:8" x14ac:dyDescent="0.3">
      <c r="A47" s="4" t="str">
        <f>saisie!I14</f>
        <v>original</v>
      </c>
      <c r="B47" s="22">
        <f>IF(ISBLANK(saisie!H14),0,1)</f>
        <v>0</v>
      </c>
      <c r="D47" s="4" t="str">
        <f>IF($B47=0,"",'6 adjectifs par rôle'!C47)</f>
        <v/>
      </c>
      <c r="H47" s="4" t="str">
        <f>IF($B47=0,"",'6 adjectifs par rôle'!A47)</f>
        <v/>
      </c>
    </row>
    <row r="48" spans="1:8" x14ac:dyDescent="0.3">
      <c r="A48" s="4" t="str">
        <f>saisie!I15</f>
        <v>ouvert</v>
      </c>
      <c r="B48" s="22">
        <f>IF(ISBLANK(saisie!H15),0,1)</f>
        <v>0</v>
      </c>
      <c r="D48" s="4" t="str">
        <f>IF($B48=0,"",'6 adjectifs par rôle'!C48)</f>
        <v/>
      </c>
      <c r="H48" s="4" t="str">
        <f>IF($B48=0,"",'6 adjectifs par rôle'!A48)</f>
        <v/>
      </c>
    </row>
    <row r="49" spans="1:11" x14ac:dyDescent="0.3">
      <c r="A49" s="4" t="str">
        <f>saisie!I16</f>
        <v>perfectionniste</v>
      </c>
      <c r="B49" s="22">
        <f>IF(ISBLANK(saisie!H16),0,1)</f>
        <v>0</v>
      </c>
      <c r="D49" s="4" t="str">
        <f>IF($B49=0,"",'6 adjectifs par rôle'!C49)</f>
        <v/>
      </c>
      <c r="H49" s="4" t="str">
        <f>IF($B49=0,"",'6 adjectifs par rôle'!A49)</f>
        <v/>
      </c>
    </row>
    <row r="50" spans="1:11" x14ac:dyDescent="0.3">
      <c r="A50" s="4" t="str">
        <f>saisie!I17</f>
        <v>pointilleux</v>
      </c>
      <c r="B50" s="22">
        <f>IF(ISBLANK(saisie!H17),0,1)</f>
        <v>0</v>
      </c>
      <c r="D50" s="4" t="str">
        <f>IF($B50=0,"",'6 adjectifs par rôle'!C50)</f>
        <v/>
      </c>
      <c r="H50" s="4" t="str">
        <f>IF($B50=0,"",'6 adjectifs par rôle'!A50)</f>
        <v/>
      </c>
    </row>
    <row r="51" spans="1:11" x14ac:dyDescent="0.3">
      <c r="A51" s="4" t="str">
        <f>saisie!I18</f>
        <v>pointu</v>
      </c>
      <c r="B51" s="22">
        <f>IF(ISBLANK(saisie!H18),0,1)</f>
        <v>0</v>
      </c>
      <c r="D51" s="4" t="str">
        <f>IF($B51=0,"",'6 adjectifs par rôle'!C51)</f>
        <v/>
      </c>
      <c r="H51" s="4" t="str">
        <f>IF($B51=0,"",'6 adjectifs par rôle'!A51)</f>
        <v/>
      </c>
    </row>
    <row r="52" spans="1:11" x14ac:dyDescent="0.3">
      <c r="A52" s="4" t="str">
        <f>saisie!I19</f>
        <v>pragmatique</v>
      </c>
      <c r="B52" s="22">
        <f>IF(ISBLANK(saisie!H19),0,1)</f>
        <v>0</v>
      </c>
      <c r="D52" s="4" t="str">
        <f>IF($B52=0,"",'6 adjectifs par rôle'!C52)</f>
        <v/>
      </c>
      <c r="H52" s="4" t="str">
        <f>IF($B52=0,"",'6 adjectifs par rôle'!A52)</f>
        <v/>
      </c>
    </row>
    <row r="53" spans="1:11" x14ac:dyDescent="0.3">
      <c r="A53" s="4" t="str">
        <f>saisie!I20</f>
        <v>précis</v>
      </c>
      <c r="B53" s="22">
        <f>IF(ISBLANK(saisie!H20),0,1)</f>
        <v>0</v>
      </c>
      <c r="D53" s="4" t="str">
        <f>IF($B53=0,"",'6 adjectifs par rôle'!C53)</f>
        <v/>
      </c>
      <c r="H53" s="4" t="str">
        <f>IF($B53=0,"",'6 adjectifs par rôle'!A53)</f>
        <v/>
      </c>
    </row>
    <row r="54" spans="1:11" x14ac:dyDescent="0.3">
      <c r="A54" s="4" t="str">
        <f>saisie!I21</f>
        <v>résilient</v>
      </c>
      <c r="B54" s="22">
        <f>IF(ISBLANK(saisie!H21),0,1)</f>
        <v>0</v>
      </c>
      <c r="D54" s="4" t="str">
        <f>IF($B54=0,"",'6 adjectifs par rôle'!C54)</f>
        <v/>
      </c>
      <c r="H54" s="4" t="str">
        <f>IF($B54=0,"",'6 adjectifs par rôle'!A54)</f>
        <v/>
      </c>
    </row>
    <row r="55" spans="1:11" x14ac:dyDescent="0.3">
      <c r="A55" s="4" t="str">
        <f>saisie!I22</f>
        <v>souple</v>
      </c>
      <c r="B55" s="22">
        <f>IF(ISBLANK(saisie!H22),0,1)</f>
        <v>0</v>
      </c>
      <c r="D55" s="4" t="str">
        <f>IF($B55=0,"",'6 adjectifs par rôle'!C55)</f>
        <v/>
      </c>
      <c r="H55" s="4" t="str">
        <f>IF($B55=0,"",'6 adjectifs par rôle'!A55)</f>
        <v/>
      </c>
    </row>
    <row r="57" spans="1:11" x14ac:dyDescent="0.3">
      <c r="C57" s="22" t="s">
        <v>61</v>
      </c>
      <c r="D57" s="4">
        <f>COUNTIF(D$2:D$55,"="&amp;C57)</f>
        <v>0</v>
      </c>
      <c r="E57" s="4" t="str">
        <f>IF(D57=D$60,C57,"")</f>
        <v>action</v>
      </c>
      <c r="F57" s="5">
        <f>IF(E57="",1,0)</f>
        <v>0</v>
      </c>
      <c r="G57" s="4" t="s">
        <v>0</v>
      </c>
      <c r="H57" s="4">
        <f>COUNTIF(H$2:H$55,"="&amp;G57)</f>
        <v>0</v>
      </c>
      <c r="I57" s="4" t="str">
        <f>IF(H57=H$66,G57,"")</f>
        <v>concepteur</v>
      </c>
      <c r="J57" s="5">
        <f>IF(I57="",1,0)</f>
        <v>0</v>
      </c>
      <c r="K57" s="40">
        <f>100*H57/6</f>
        <v>0</v>
      </c>
    </row>
    <row r="58" spans="1:11" x14ac:dyDescent="0.3">
      <c r="C58" s="22" t="s">
        <v>62</v>
      </c>
      <c r="D58" s="4">
        <f>COUNTIF(D$2:D$55,"="&amp;C58)</f>
        <v>0</v>
      </c>
      <c r="E58" s="4" t="str">
        <f>IF(D58=D$60,C58,"")</f>
        <v>relation</v>
      </c>
      <c r="F58" s="5">
        <f>IF(E58="",1,0)</f>
        <v>0</v>
      </c>
      <c r="G58" s="4" t="s">
        <v>43</v>
      </c>
      <c r="H58" s="4">
        <f t="shared" ref="H58:H65" si="0">COUNTIF(H$2:H$55,"="&amp;G58)</f>
        <v>0</v>
      </c>
      <c r="I58" s="4" t="str">
        <f t="shared" ref="I58:I65" si="1">IF(H58=H$66,G58,"")</f>
        <v>contrôleur</v>
      </c>
      <c r="J58" s="5">
        <f t="shared" ref="J58:J65" si="2">IF(I58="",1,0)</f>
        <v>0</v>
      </c>
      <c r="K58" s="40">
        <f t="shared" ref="K58:K65" si="3">100*H58/6</f>
        <v>0</v>
      </c>
    </row>
    <row r="59" spans="1:11" x14ac:dyDescent="0.3">
      <c r="C59" s="22" t="s">
        <v>60</v>
      </c>
      <c r="D59" s="4">
        <f>COUNTIF(D$2:D$55,"="&amp;C59)</f>
        <v>0</v>
      </c>
      <c r="E59" s="4" t="str">
        <f>IF(D59=D$60,C59,"")</f>
        <v>réflexion</v>
      </c>
      <c r="F59" s="5">
        <f>IF(E59="",1,0)</f>
        <v>0</v>
      </c>
      <c r="G59" s="4" t="s">
        <v>48</v>
      </c>
      <c r="H59" s="4">
        <f>COUNTIF(H$2:H$55,"="&amp;G59)</f>
        <v>0</v>
      </c>
      <c r="I59" s="4" t="str">
        <f t="shared" si="1"/>
        <v>coordinateur</v>
      </c>
      <c r="J59" s="5">
        <f t="shared" si="2"/>
        <v>0</v>
      </c>
      <c r="K59" s="40">
        <f t="shared" si="3"/>
        <v>0</v>
      </c>
    </row>
    <row r="60" spans="1:11" x14ac:dyDescent="0.3">
      <c r="D60" s="4">
        <f>MAX(D57:D59)</f>
        <v>0</v>
      </c>
      <c r="E60" s="4" t="str">
        <f>E57&amp;E58&amp;E59</f>
        <v>actionrelationréflexion</v>
      </c>
      <c r="F60" s="5">
        <f>SUM(F57:F59)</f>
        <v>0</v>
      </c>
      <c r="G60" s="4" t="s">
        <v>37</v>
      </c>
      <c r="H60" s="4">
        <f t="shared" si="0"/>
        <v>0</v>
      </c>
      <c r="I60" s="4" t="str">
        <f t="shared" si="1"/>
        <v>finisseur</v>
      </c>
      <c r="J60" s="5">
        <f t="shared" si="2"/>
        <v>0</v>
      </c>
      <c r="K60" s="40">
        <f t="shared" si="3"/>
        <v>0</v>
      </c>
    </row>
    <row r="61" spans="1:11" x14ac:dyDescent="0.3">
      <c r="F61" s="4" t="str">
        <f>IF(F60&lt;2,"!","")</f>
        <v>!</v>
      </c>
      <c r="G61" s="4" t="s">
        <v>21</v>
      </c>
      <c r="H61" s="4">
        <f t="shared" si="0"/>
        <v>0</v>
      </c>
      <c r="I61" s="4" t="str">
        <f t="shared" si="1"/>
        <v>organisateur</v>
      </c>
      <c r="J61" s="5">
        <f t="shared" si="2"/>
        <v>0</v>
      </c>
      <c r="K61" s="40">
        <f t="shared" si="3"/>
        <v>0</v>
      </c>
    </row>
    <row r="62" spans="1:11" x14ac:dyDescent="0.3">
      <c r="G62" s="4" t="s">
        <v>13</v>
      </c>
      <c r="H62" s="4">
        <f t="shared" si="0"/>
        <v>0</v>
      </c>
      <c r="I62" s="4" t="str">
        <f t="shared" si="1"/>
        <v>promoteur</v>
      </c>
      <c r="J62" s="5">
        <f t="shared" si="2"/>
        <v>0</v>
      </c>
      <c r="K62" s="40">
        <f t="shared" si="3"/>
        <v>0</v>
      </c>
    </row>
    <row r="63" spans="1:11" x14ac:dyDescent="0.3">
      <c r="G63" s="4" t="s">
        <v>23</v>
      </c>
      <c r="H63" s="4">
        <f t="shared" si="0"/>
        <v>0</v>
      </c>
      <c r="I63" s="4" t="str">
        <f t="shared" si="1"/>
        <v>propulseur</v>
      </c>
      <c r="J63" s="5">
        <f t="shared" si="2"/>
        <v>0</v>
      </c>
      <c r="K63" s="40">
        <f t="shared" si="3"/>
        <v>0</v>
      </c>
    </row>
    <row r="64" spans="1:11" x14ac:dyDescent="0.3">
      <c r="G64" s="4" t="s">
        <v>26</v>
      </c>
      <c r="H64" s="4">
        <f t="shared" si="0"/>
        <v>0</v>
      </c>
      <c r="I64" s="4" t="str">
        <f t="shared" si="1"/>
        <v>soutien</v>
      </c>
      <c r="J64" s="5">
        <f t="shared" si="2"/>
        <v>0</v>
      </c>
      <c r="K64" s="40">
        <f t="shared" si="3"/>
        <v>0</v>
      </c>
    </row>
    <row r="65" spans="7:11" x14ac:dyDescent="0.3">
      <c r="G65" s="4" t="s">
        <v>30</v>
      </c>
      <c r="H65" s="4">
        <f t="shared" si="0"/>
        <v>0</v>
      </c>
      <c r="I65" s="4" t="str">
        <f t="shared" si="1"/>
        <v>spécialiste</v>
      </c>
      <c r="J65" s="5">
        <f t="shared" si="2"/>
        <v>0</v>
      </c>
      <c r="K65" s="40">
        <f t="shared" si="3"/>
        <v>0</v>
      </c>
    </row>
    <row r="66" spans="7:11" x14ac:dyDescent="0.3">
      <c r="H66" s="4">
        <f>MAX(H57:H65)</f>
        <v>0</v>
      </c>
      <c r="I66" s="4" t="str">
        <f>I57&amp;I58&amp;I59&amp;I60&amp;I61&amp;I62&amp;I63&amp;I64&amp;I65</f>
        <v>concepteurcontrôleurcoordinateurfinisseurorganisateurpromoteurpropulseursoutienspécialiste</v>
      </c>
      <c r="J66" s="5">
        <f>SUM(J57:J65)</f>
        <v>0</v>
      </c>
    </row>
    <row r="67" spans="7:11" x14ac:dyDescent="0.3">
      <c r="J67" s="5" t="str">
        <f>IF(J66&lt;8,"!","")</f>
        <v>!</v>
      </c>
    </row>
  </sheetData>
  <sheetProtection password="CAAF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showRowColHeaders="0" zoomScale="400" zoomScaleNormal="400" workbookViewId="0">
      <selection activeCell="C4" sqref="C4"/>
    </sheetView>
  </sheetViews>
  <sheetFormatPr baseColWidth="10" defaultColWidth="11.5546875" defaultRowHeight="14.4" x14ac:dyDescent="0.3"/>
  <cols>
    <col min="1" max="1" width="4.33203125" style="4" customWidth="1"/>
    <col min="2" max="16384" width="11.5546875" style="4"/>
  </cols>
  <sheetData>
    <row r="2" spans="2:3" x14ac:dyDescent="0.3">
      <c r="B2" s="3" t="s">
        <v>70</v>
      </c>
      <c r="C2" s="4" t="str">
        <f>IF(AND(saisie!D25&gt;5,calcul!F61=""),calcul!E60,"?")</f>
        <v>?</v>
      </c>
    </row>
    <row r="4" spans="2:3" x14ac:dyDescent="0.3">
      <c r="B4" s="3" t="s">
        <v>69</v>
      </c>
      <c r="C4" s="4" t="str">
        <f>IF(AND(saisie!D25&gt;5,calcul!J67=""),calcul!I66,"?")</f>
        <v>?</v>
      </c>
    </row>
  </sheetData>
  <sheetProtection password="CAA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P13" sqref="P13"/>
    </sheetView>
  </sheetViews>
  <sheetFormatPr baseColWidth="10" defaultRowHeight="14.4" x14ac:dyDescent="0.3"/>
  <cols>
    <col min="1" max="1" width="13.77734375" bestFit="1" customWidth="1"/>
    <col min="2" max="12" width="6.109375" style="1" customWidth="1"/>
  </cols>
  <sheetData>
    <row r="1" spans="1:12" x14ac:dyDescent="0.3">
      <c r="A1" s="12" t="s">
        <v>72</v>
      </c>
      <c r="B1" s="33" t="s">
        <v>73</v>
      </c>
      <c r="C1" s="34"/>
      <c r="D1" s="35"/>
      <c r="E1" s="33" t="s">
        <v>74</v>
      </c>
      <c r="F1" s="34"/>
      <c r="G1" s="34"/>
      <c r="H1" s="35"/>
      <c r="I1" s="33" t="s">
        <v>75</v>
      </c>
      <c r="J1" s="34"/>
      <c r="K1" s="34"/>
      <c r="L1" s="35"/>
    </row>
    <row r="2" spans="1:12" x14ac:dyDescent="0.3">
      <c r="A2" s="13"/>
      <c r="B2" s="17">
        <v>0</v>
      </c>
      <c r="C2" s="6">
        <v>10</v>
      </c>
      <c r="D2" s="7">
        <v>20</v>
      </c>
      <c r="E2" s="17">
        <v>30</v>
      </c>
      <c r="F2" s="6">
        <v>40</v>
      </c>
      <c r="G2" s="6">
        <v>50</v>
      </c>
      <c r="H2" s="7">
        <v>60</v>
      </c>
      <c r="I2" s="17">
        <v>70</v>
      </c>
      <c r="J2" s="6">
        <v>80</v>
      </c>
      <c r="K2" s="6">
        <v>90</v>
      </c>
      <c r="L2" s="7">
        <v>100</v>
      </c>
    </row>
    <row r="3" spans="1:12" ht="23.4" customHeight="1" x14ac:dyDescent="0.3">
      <c r="A3" s="14" t="s">
        <v>0</v>
      </c>
      <c r="B3" s="18"/>
      <c r="C3" s="8"/>
      <c r="D3" s="9"/>
      <c r="E3" s="18"/>
      <c r="F3" s="8"/>
      <c r="G3" s="8"/>
      <c r="H3" s="9"/>
      <c r="I3" s="18"/>
      <c r="J3" s="8"/>
      <c r="K3" s="8"/>
      <c r="L3" s="9"/>
    </row>
    <row r="4" spans="1:12" ht="23.4" customHeight="1" x14ac:dyDescent="0.3">
      <c r="A4" s="15" t="s">
        <v>13</v>
      </c>
      <c r="B4" s="19"/>
      <c r="C4" s="10"/>
      <c r="D4" s="11"/>
      <c r="E4" s="19"/>
      <c r="F4" s="10"/>
      <c r="G4" s="10"/>
      <c r="H4" s="11"/>
      <c r="I4" s="19"/>
      <c r="J4" s="10"/>
      <c r="K4" s="10"/>
      <c r="L4" s="11"/>
    </row>
    <row r="5" spans="1:12" ht="23.4" customHeight="1" x14ac:dyDescent="0.3">
      <c r="A5" s="15" t="s">
        <v>48</v>
      </c>
      <c r="B5" s="19"/>
      <c r="C5" s="10"/>
      <c r="D5" s="11"/>
      <c r="E5" s="19"/>
      <c r="F5" s="10"/>
      <c r="G5" s="10"/>
      <c r="H5" s="11"/>
      <c r="I5" s="19"/>
      <c r="J5" s="10"/>
      <c r="K5" s="10"/>
      <c r="L5" s="11"/>
    </row>
    <row r="6" spans="1:12" ht="23.4" customHeight="1" x14ac:dyDescent="0.3">
      <c r="A6" s="15" t="s">
        <v>23</v>
      </c>
      <c r="B6" s="19"/>
      <c r="C6" s="10"/>
      <c r="D6" s="11"/>
      <c r="E6" s="19"/>
      <c r="F6" s="10"/>
      <c r="G6" s="10"/>
      <c r="H6" s="11"/>
      <c r="I6" s="19"/>
      <c r="J6" s="10"/>
      <c r="K6" s="10"/>
      <c r="L6" s="11"/>
    </row>
    <row r="7" spans="1:12" ht="23.4" customHeight="1" x14ac:dyDescent="0.3">
      <c r="A7" s="15" t="s">
        <v>37</v>
      </c>
      <c r="B7" s="19"/>
      <c r="C7" s="10"/>
      <c r="D7" s="11"/>
      <c r="E7" s="19"/>
      <c r="F7" s="10"/>
      <c r="G7" s="10"/>
      <c r="H7" s="11"/>
      <c r="I7" s="19"/>
      <c r="J7" s="10"/>
      <c r="K7" s="10"/>
      <c r="L7" s="11"/>
    </row>
    <row r="8" spans="1:12" ht="23.4" customHeight="1" x14ac:dyDescent="0.3">
      <c r="A8" s="15" t="s">
        <v>26</v>
      </c>
      <c r="B8" s="19"/>
      <c r="C8" s="10"/>
      <c r="D8" s="11"/>
      <c r="E8" s="19"/>
      <c r="F8" s="10"/>
      <c r="G8" s="10"/>
      <c r="H8" s="11"/>
      <c r="I8" s="19"/>
      <c r="J8" s="10"/>
      <c r="K8" s="10"/>
      <c r="L8" s="11"/>
    </row>
    <row r="9" spans="1:12" ht="23.4" customHeight="1" x14ac:dyDescent="0.3">
      <c r="A9" s="15" t="s">
        <v>21</v>
      </c>
      <c r="B9" s="19"/>
      <c r="C9" s="10"/>
      <c r="D9" s="11"/>
      <c r="E9" s="19"/>
      <c r="F9" s="10"/>
      <c r="G9" s="10"/>
      <c r="H9" s="11"/>
      <c r="I9" s="19"/>
      <c r="J9" s="10"/>
      <c r="K9" s="10"/>
      <c r="L9" s="11"/>
    </row>
    <row r="10" spans="1:12" ht="23.4" customHeight="1" x14ac:dyDescent="0.3">
      <c r="A10" s="15" t="s">
        <v>43</v>
      </c>
      <c r="B10" s="19"/>
      <c r="C10" s="10"/>
      <c r="D10" s="11"/>
      <c r="E10" s="19"/>
      <c r="F10" s="10"/>
      <c r="G10" s="10"/>
      <c r="H10" s="11"/>
      <c r="I10" s="19"/>
      <c r="J10" s="10"/>
      <c r="K10" s="10"/>
      <c r="L10" s="11"/>
    </row>
    <row r="11" spans="1:12" ht="23.4" customHeight="1" x14ac:dyDescent="0.3">
      <c r="A11" s="16" t="s">
        <v>30</v>
      </c>
      <c r="B11" s="17"/>
      <c r="C11" s="6"/>
      <c r="D11" s="7"/>
      <c r="E11" s="17"/>
      <c r="F11" s="6"/>
      <c r="G11" s="6"/>
      <c r="H11" s="7"/>
      <c r="I11" s="17"/>
      <c r="J11" s="6"/>
      <c r="K11" s="6"/>
      <c r="L11" s="7"/>
    </row>
  </sheetData>
  <mergeCells count="3">
    <mergeCell ref="B1:D1"/>
    <mergeCell ref="E1:H1"/>
    <mergeCell ref="I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showRowColHeaders="0" zoomScale="145" zoomScaleNormal="145" workbookViewId="0">
      <selection sqref="A1:L1"/>
    </sheetView>
  </sheetViews>
  <sheetFormatPr baseColWidth="10" defaultColWidth="11.5546875" defaultRowHeight="14.4" x14ac:dyDescent="0.3"/>
  <cols>
    <col min="1" max="1" width="6.44140625" style="4" customWidth="1"/>
    <col min="2" max="2" width="15.21875" style="4" customWidth="1"/>
    <col min="3" max="11" width="6.109375" style="22" customWidth="1"/>
    <col min="12" max="12" width="3.77734375" style="22" customWidth="1"/>
    <col min="13" max="16384" width="11.5546875" style="4"/>
  </cols>
  <sheetData>
    <row r="1" spans="1:12" x14ac:dyDescent="0.3">
      <c r="A1" s="32" t="str">
        <f>saisie!A1</f>
        <v>Approche Belbin - modèle de calcul par Philippe Brutus - CaenSup Sainte-Ursule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3">
      <c r="A2" s="31" t="str">
        <f>saisie!A2</f>
        <v>/!\ ne se substitue pas aux questionnaires et aux rapports de www.belbin.fr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x14ac:dyDescent="0.3">
      <c r="A3" s="31" t="str">
        <f>saisie!A3</f>
        <v>usage réservé à des fins pédagogique exclusivement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5" spans="1:12" ht="20.399999999999999" customHeight="1" x14ac:dyDescent="0.3">
      <c r="B5" s="36" t="s">
        <v>75</v>
      </c>
      <c r="C5" s="21"/>
      <c r="D5" s="21"/>
      <c r="E5" s="21"/>
      <c r="F5" s="21"/>
      <c r="G5" s="21"/>
      <c r="H5" s="21"/>
      <c r="I5" s="21"/>
      <c r="J5" s="21"/>
      <c r="K5" s="21"/>
    </row>
    <row r="6" spans="1:12" ht="20.399999999999999" customHeight="1" x14ac:dyDescent="0.3">
      <c r="B6" s="37"/>
      <c r="C6" s="23"/>
      <c r="D6" s="23"/>
      <c r="E6" s="23"/>
      <c r="F6" s="23"/>
      <c r="G6" s="23"/>
      <c r="H6" s="23"/>
      <c r="I6" s="23"/>
      <c r="J6" s="23"/>
      <c r="K6" s="23"/>
    </row>
    <row r="7" spans="1:12" ht="20.399999999999999" customHeight="1" x14ac:dyDescent="0.3">
      <c r="B7" s="37"/>
      <c r="C7" s="23"/>
      <c r="D7" s="23"/>
      <c r="E7" s="23"/>
      <c r="F7" s="23"/>
      <c r="G7" s="23"/>
      <c r="H7" s="23"/>
      <c r="I7" s="23"/>
      <c r="J7" s="23"/>
      <c r="K7" s="23"/>
    </row>
    <row r="8" spans="1:12" ht="20.399999999999999" customHeight="1" x14ac:dyDescent="0.3">
      <c r="B8" s="37"/>
      <c r="C8" s="23"/>
      <c r="D8" s="23"/>
      <c r="E8" s="23"/>
      <c r="F8" s="23"/>
      <c r="G8" s="23"/>
      <c r="H8" s="23"/>
      <c r="I8" s="23"/>
      <c r="J8" s="23"/>
      <c r="K8" s="23"/>
    </row>
    <row r="9" spans="1:12" ht="20.399999999999999" customHeight="1" x14ac:dyDescent="0.3">
      <c r="B9" s="38" t="s">
        <v>74</v>
      </c>
      <c r="C9" s="24"/>
      <c r="D9" s="24"/>
      <c r="E9" s="24"/>
      <c r="F9" s="24"/>
      <c r="G9" s="24"/>
      <c r="H9" s="24"/>
      <c r="I9" s="24"/>
      <c r="J9" s="24"/>
      <c r="K9" s="24"/>
    </row>
    <row r="10" spans="1:12" ht="20.399999999999999" customHeight="1" x14ac:dyDescent="0.3">
      <c r="B10" s="38"/>
      <c r="C10" s="24"/>
      <c r="D10" s="24"/>
      <c r="E10" s="24"/>
      <c r="F10" s="24"/>
      <c r="G10" s="24"/>
      <c r="H10" s="24"/>
      <c r="I10" s="24"/>
      <c r="J10" s="24"/>
      <c r="K10" s="24"/>
    </row>
    <row r="11" spans="1:12" ht="20.399999999999999" customHeight="1" x14ac:dyDescent="0.3">
      <c r="B11" s="38"/>
      <c r="C11" s="24"/>
      <c r="D11" s="24"/>
      <c r="E11" s="24"/>
      <c r="F11" s="24"/>
      <c r="G11" s="24"/>
      <c r="H11" s="24"/>
      <c r="I11" s="24"/>
      <c r="J11" s="24"/>
      <c r="K11" s="24"/>
    </row>
    <row r="12" spans="1:12" ht="20.399999999999999" customHeight="1" x14ac:dyDescent="0.3">
      <c r="B12" s="38"/>
      <c r="C12" s="24"/>
      <c r="D12" s="24"/>
      <c r="E12" s="24"/>
      <c r="F12" s="24"/>
      <c r="G12" s="24"/>
      <c r="H12" s="24"/>
      <c r="I12" s="24"/>
      <c r="J12" s="24"/>
      <c r="K12" s="24"/>
    </row>
    <row r="13" spans="1:12" ht="20.399999999999999" customHeight="1" x14ac:dyDescent="0.3">
      <c r="B13" s="39" t="s">
        <v>73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2" ht="20.399999999999999" customHeight="1" x14ac:dyDescent="0.3">
      <c r="B14" s="39"/>
      <c r="C14" s="25"/>
      <c r="D14" s="25"/>
      <c r="E14" s="25"/>
      <c r="F14" s="25"/>
      <c r="G14" s="25"/>
      <c r="H14" s="25"/>
      <c r="I14" s="25"/>
      <c r="J14" s="25"/>
      <c r="K14" s="25"/>
    </row>
    <row r="15" spans="1:12" ht="20.399999999999999" customHeight="1" x14ac:dyDescent="0.3">
      <c r="B15" s="39"/>
      <c r="C15" s="25"/>
      <c r="D15" s="25"/>
      <c r="E15" s="25"/>
      <c r="F15" s="25"/>
      <c r="G15" s="25"/>
      <c r="H15" s="25"/>
      <c r="I15" s="25"/>
      <c r="J15" s="25"/>
      <c r="K15" s="25"/>
    </row>
    <row r="16" spans="1:12" x14ac:dyDescent="0.3">
      <c r="C16" s="26"/>
      <c r="D16" s="26"/>
      <c r="E16" s="26"/>
      <c r="F16" s="26"/>
      <c r="G16" s="26"/>
      <c r="H16" s="26"/>
      <c r="I16" s="26"/>
      <c r="J16" s="26"/>
      <c r="K16" s="26"/>
    </row>
    <row r="17" spans="3:12" ht="61.8" x14ac:dyDescent="0.3">
      <c r="C17" s="27" t="s">
        <v>0</v>
      </c>
      <c r="D17" s="27" t="s">
        <v>43</v>
      </c>
      <c r="E17" s="27" t="s">
        <v>48</v>
      </c>
      <c r="F17" s="27" t="s">
        <v>37</v>
      </c>
      <c r="G17" s="27" t="s">
        <v>21</v>
      </c>
      <c r="H17" s="27" t="s">
        <v>13</v>
      </c>
      <c r="I17" s="27" t="s">
        <v>23</v>
      </c>
      <c r="J17" s="27" t="s">
        <v>26</v>
      </c>
      <c r="K17" s="27" t="s">
        <v>30</v>
      </c>
      <c r="L17" s="28"/>
    </row>
    <row r="18" spans="3:12" x14ac:dyDescent="0.3">
      <c r="C18" s="29"/>
      <c r="D18" s="29"/>
      <c r="E18" s="29"/>
      <c r="F18" s="29"/>
      <c r="G18" s="29"/>
      <c r="H18" s="29"/>
      <c r="I18" s="29"/>
      <c r="J18" s="29"/>
      <c r="K18" s="29"/>
    </row>
  </sheetData>
  <sheetProtection password="CAAF" sheet="1" objects="1" scenarios="1" selectLockedCells="1"/>
  <mergeCells count="6">
    <mergeCell ref="B5:B8"/>
    <mergeCell ref="B9:B12"/>
    <mergeCell ref="B13:B15"/>
    <mergeCell ref="A1:L1"/>
    <mergeCell ref="A2:L2"/>
    <mergeCell ref="A3:L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6 adjectifs par rôle</vt:lpstr>
      <vt:lpstr>saisie</vt:lpstr>
      <vt:lpstr>calcul</vt:lpstr>
      <vt:lpstr>résultat</vt:lpstr>
      <vt:lpstr>positionnement</vt:lpstr>
      <vt:lpstr>positionnement </vt:lpstr>
    </vt:vector>
  </TitlesOfParts>
  <Company>IUT DE CAEN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Brutus</dc:creator>
  <cp:lastModifiedBy>Philippe Brutus</cp:lastModifiedBy>
  <dcterms:created xsi:type="dcterms:W3CDTF">2023-08-25T08:40:17Z</dcterms:created>
  <dcterms:modified xsi:type="dcterms:W3CDTF">2023-10-21T10:42:09Z</dcterms:modified>
</cp:coreProperties>
</file>